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101\Změna ZD\"/>
    </mc:Choice>
  </mc:AlternateContent>
  <xr:revisionPtr revIDLastSave="0" documentId="13_ncr:1_{38BEEEE5-BB1E-4DA6-82DA-927A3B84B6B8}" xr6:coauthVersionLast="47" xr6:coauthVersionMax="47" xr10:uidLastSave="{00000000-0000-0000-0000-000000000000}"/>
  <bookViews>
    <workbookView xWindow="390" yWindow="390" windowWidth="25590" windowHeight="1668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S7" i="1"/>
  <c r="T7" i="1"/>
  <c r="T8" i="1"/>
  <c r="P9" i="1"/>
  <c r="S8" i="1"/>
  <c r="P7" i="1"/>
  <c r="P8" i="1"/>
  <c r="R12" i="1" l="1"/>
  <c r="Q12" i="1"/>
  <c r="T9" i="1"/>
</calcChain>
</file>

<file path=xl/sharedStrings.xml><?xml version="1.0" encoding="utf-8"?>
<sst xmlns="http://schemas.openxmlformats.org/spreadsheetml/2006/main" count="54" uniqueCount="48">
  <si>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</si>
  <si>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</si>
  <si>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</si>
  <si>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</si>
  <si>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</si>
  <si>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</si>
  <si>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</si>
  <si>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</si>
  <si>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</si>
  <si>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</si>
  <si>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</si>
  <si>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30233132-5 - Diskové jednotky </t>
  </si>
  <si>
    <t>48820000-2 - Servery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</si>
  <si>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</si>
  <si>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</si>
  <si>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</si>
  <si>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</si>
  <si>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</si>
  <si>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</si>
  <si>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</si>
  <si>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</si>
  <si>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</si>
  <si>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</si>
  <si>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</si>
  <si>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</si>
  <si>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</si>
  <si>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</si>
  <si>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</si>
  <si>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</si>
  <si>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</si>
  <si>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</si>
  <si>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</si>
  <si>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</si>
  <si>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</si>
  <si>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21 dní</t>
  </si>
  <si>
    <t xml:space="preserve">Příloha č. 2 Kupní smlouvy - technická specifikace
Výpočetní technika (III.) 101 - 2025 </t>
  </si>
  <si>
    <t>Datové úložiště</t>
  </si>
  <si>
    <t>HDD</t>
  </si>
  <si>
    <t>SSD vyrovnávací paměť</t>
  </si>
  <si>
    <t>Společná faktura</t>
  </si>
  <si>
    <t>Záruka na zboží 36 měsíců.</t>
  </si>
  <si>
    <t>Záruka na zboží 60 měsíců.</t>
  </si>
  <si>
    <t>Název projektu: Vývoj digitálních dvojčat konstrukčních komponent s podporou on-line monitoringu jejich provozního zatěžování a simulacemi v laboratorních podmínkách
Číslo projektu: CZ.02.01.01/00/23_021/0009165
(OP JAK)</t>
  </si>
  <si>
    <t>Ing. Roman Polák,
Tel.: 37763 8753</t>
  </si>
  <si>
    <t>Univerzitní 22,
301 00 Plzeň,
Fakulta strojní - Regionální technologický institut,
místnost UL 111</t>
  </si>
  <si>
    <t>Rackový datový server o rozměru max. 3U (19" rack). 
Procesor s výkonem PassMark CPU minimálně 4 500 bodů (platné ke dni 28.5.2025), minimálně 4 jádra. 
Operační paměť 32GB. 
Kompatibilní typy disků: 16x 3,5" nebo 2,5" SATA HDD/SSD + 2x slot pro M.2 SSD disky (M.2 PCIe NVMe, M Key, 2280, 22110) pro vyrovnávací paměť. 
Podpora RAID (0,1,5,6,10). 
Síťové připojení: 4x 1GbE RJ-45 + 1x 10GbE RJ-45. 
Minimálně 2x port USB 3.2. 
Redundantní napájení. 
Operační systém pro správu s webovým uživatelským rozhraním s časově neomezenou licencí. 
Podporované funkce: Cloud, VPN, WebServer, Firewall, FTP, SMB, Wake-on-LAN, WebDAV, Hardwarové šifrování, volně dostupná mobilní aplikace pro správu, sdílení souborů a zálohování. 
Rackmount řešení ližin: plnovýsuvné kuličkové ližiny s montáží bez použití nářadí pro rack o šířce 19". 
Osazení serveru v ližinách: zacvakávací systém zajištění serveru proti vysunutí, při vysouvání serveru ochrana proti vyjetí z ližin pojistkou nebo jiným mechanickým opatřením, tak aby nemohlo dojít k vyjetí nebo pádu serveru. 
Záruka 36 měsíců.</t>
  </si>
  <si>
    <r>
      <t xml:space="preserve">Interní disk určený pro servery (NAS) s kapacitou minimálně 24TB, 3,5" SATA III. 
Rychlost otáček HDD minimálně 7200 RPM a cache alespoň 512 MB. 
</t>
    </r>
    <r>
      <rPr>
        <sz val="11"/>
        <color theme="1"/>
        <rFont val="Calibri"/>
        <family val="2"/>
        <charset val="238"/>
        <scheme val="minor"/>
      </rPr>
      <t xml:space="preserve">Záruka 60 měsíců.
</t>
    </r>
    <r>
      <rPr>
        <b/>
        <sz val="11"/>
        <color theme="1"/>
        <rFont val="Calibri"/>
        <family val="2"/>
        <charset val="238"/>
        <scheme val="minor"/>
      </rPr>
      <t>Kompatibilní s položkou č.1.</t>
    </r>
  </si>
  <si>
    <r>
      <t xml:space="preserve">Interní disk typu M.2 NVMe s kapacitou 4TB. 
Sekvenční čtení/zápis minimálně 7400/6900 MB/s. 
Náhodné čtení/zápis minimálně 1600000/1550000 IOPS. 
Životnost minimálně 2400 TBW. 
Záruka 60 měsíců.
</t>
    </r>
    <r>
      <rPr>
        <b/>
        <sz val="11"/>
        <color theme="1"/>
        <rFont val="Calibri"/>
        <family val="2"/>
        <charset val="238"/>
        <scheme val="minor"/>
      </rPr>
      <t>Kompatibilní jako cache s položkou č.1.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</si>
</sst>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30" fillId="4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6" fillId="4" borderId="1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 wrapText="1" indent="1"/>
    </xf>
    <xf numFmtId="0" fontId="26" fillId="4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15" fillId="6" borderId="20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0" fontId="5" fillId="6" borderId="21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0" fontId="16" fillId="4" borderId="13" xfId="0" applyFont="1" applyFill="1" applyBorder="1" applyAlignment="1" applyProtection="1">
      <alignment horizontal="left" vertical="center" wrapText="1" indent="1"/>
      <protection locked="0"/>
    </xf>
    <xf numFmtId="0" fontId="16" fillId="4" borderId="20" xfId="0" applyFont="1" applyFill="1" applyBorder="1" applyAlignment="1" applyProtection="1">
      <alignment horizontal="lef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0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9"/>
  <sheetViews>
    <sheetView tabSelected="1" zoomScale="73" zoomScaleNormal="73" workbookViewId="0">
      <selection activeCell="F8" sqref="F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14" customWidth="1"/>
    <col min="5" max="5" width="10.5703125" style="22" customWidth="1"/>
    <col min="6" max="6" width="149.8554687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63.425781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9.2851562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9.710937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35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30" t="s">
        <v>28</v>
      </c>
      <c r="H6" s="31" t="s">
        <v>30</v>
      </c>
      <c r="I6" s="32" t="s">
        <v>16</v>
      </c>
      <c r="J6" s="29" t="s">
        <v>17</v>
      </c>
      <c r="K6" s="29" t="s">
        <v>33</v>
      </c>
      <c r="L6" s="33" t="s">
        <v>18</v>
      </c>
      <c r="M6" s="34" t="s">
        <v>19</v>
      </c>
      <c r="N6" s="33" t="s">
        <v>20</v>
      </c>
      <c r="O6" s="29" t="s">
        <v>26</v>
      </c>
      <c r="P6" s="33" t="s">
        <v>21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22</v>
      </c>
      <c r="V6" s="33" t="s">
        <v>23</v>
      </c>
    </row>
    <row r="7" spans="1:22" ht="255" customHeight="1" thickTop="1" x14ac:dyDescent="0.25">
      <c r="A7" s="37"/>
      <c r="B7" s="38">
        <v>1</v>
      </c>
      <c r="C7" s="39" t="s">
        <v>36</v>
      </c>
      <c r="D7" s="40">
        <v>1</v>
      </c>
      <c r="E7" s="41" t="s">
        <v>29</v>
      </c>
      <c r="F7" s="42" t="s">
        <v>45</v>
      </c>
      <c r="G7" s="116"/>
      <c r="H7" s="43" t="s">
        <v>31</v>
      </c>
      <c r="I7" s="44" t="s">
        <v>39</v>
      </c>
      <c r="J7" s="45" t="s">
        <v>32</v>
      </c>
      <c r="K7" s="46" t="s">
        <v>42</v>
      </c>
      <c r="L7" s="47" t="s">
        <v>40</v>
      </c>
      <c r="M7" s="48" t="s">
        <v>43</v>
      </c>
      <c r="N7" s="48" t="s">
        <v>44</v>
      </c>
      <c r="O7" s="49" t="s">
        <v>34</v>
      </c>
      <c r="P7" s="50">
        <f>D7*Q7</f>
        <v>88000</v>
      </c>
      <c r="Q7" s="51">
        <v>88000</v>
      </c>
      <c r="R7" s="119"/>
      <c r="S7" s="52">
        <f>D7*R7</f>
        <v>0</v>
      </c>
      <c r="T7" s="53" t="str">
        <f t="shared" ref="T7:T8" si="0">IF(ISNUMBER(R7), IF(R7&gt;Q7,"NEVYHOVUJE","VYHOVUJE")," ")</f>
        <v xml:space="preserve"> </v>
      </c>
      <c r="U7" s="54"/>
      <c r="V7" s="55" t="s">
        <v>12</v>
      </c>
    </row>
    <row r="8" spans="1:22" ht="99.75" customHeight="1" x14ac:dyDescent="0.25">
      <c r="A8" s="37"/>
      <c r="B8" s="56">
        <v>2</v>
      </c>
      <c r="C8" s="57" t="s">
        <v>37</v>
      </c>
      <c r="D8" s="58">
        <v>16</v>
      </c>
      <c r="E8" s="59" t="s">
        <v>29</v>
      </c>
      <c r="F8" s="60" t="s">
        <v>46</v>
      </c>
      <c r="G8" s="117"/>
      <c r="H8" s="61" t="s">
        <v>31</v>
      </c>
      <c r="I8" s="62"/>
      <c r="J8" s="63"/>
      <c r="K8" s="64"/>
      <c r="L8" s="65" t="s">
        <v>41</v>
      </c>
      <c r="M8" s="66"/>
      <c r="N8" s="67"/>
      <c r="O8" s="68"/>
      <c r="P8" s="69">
        <f>D8*Q8</f>
        <v>192000</v>
      </c>
      <c r="Q8" s="70">
        <v>12000</v>
      </c>
      <c r="R8" s="120"/>
      <c r="S8" s="71">
        <f>D8*R8</f>
        <v>0</v>
      </c>
      <c r="T8" s="72" t="str">
        <f t="shared" si="0"/>
        <v xml:space="preserve"> </v>
      </c>
      <c r="U8" s="73"/>
      <c r="V8" s="74" t="s">
        <v>11</v>
      </c>
    </row>
    <row r="9" spans="1:22" ht="126" customHeight="1" thickBot="1" x14ac:dyDescent="0.3">
      <c r="A9" s="37"/>
      <c r="B9" s="75">
        <v>3</v>
      </c>
      <c r="C9" s="76" t="s">
        <v>38</v>
      </c>
      <c r="D9" s="77">
        <v>2</v>
      </c>
      <c r="E9" s="78" t="s">
        <v>29</v>
      </c>
      <c r="F9" s="79" t="s">
        <v>47</v>
      </c>
      <c r="G9" s="118"/>
      <c r="H9" s="80" t="s">
        <v>31</v>
      </c>
      <c r="I9" s="81"/>
      <c r="J9" s="82"/>
      <c r="K9" s="83"/>
      <c r="L9" s="84" t="s">
        <v>41</v>
      </c>
      <c r="M9" s="85"/>
      <c r="N9" s="86"/>
      <c r="O9" s="87"/>
      <c r="P9" s="88">
        <f>D9*Q9</f>
        <v>14000</v>
      </c>
      <c r="Q9" s="89">
        <v>7000</v>
      </c>
      <c r="R9" s="121"/>
      <c r="S9" s="90">
        <f>D9*R9</f>
        <v>0</v>
      </c>
      <c r="T9" s="91" t="str">
        <f t="shared" ref="T9" si="1">IF(ISNUMBER(R9), IF(R9&gt;Q9,"NEVYHOVUJE","VYHOVUJE")," ")</f>
        <v xml:space="preserve"> </v>
      </c>
      <c r="U9" s="92"/>
      <c r="V9" s="93"/>
    </row>
    <row r="10" spans="1:22" ht="17.45" customHeight="1" thickTop="1" thickBot="1" x14ac:dyDescent="0.3"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4" t="s">
        <v>25</v>
      </c>
      <c r="C11" s="94"/>
      <c r="D11" s="94"/>
      <c r="E11" s="94"/>
      <c r="F11" s="94"/>
      <c r="G11" s="94"/>
      <c r="H11" s="95"/>
      <c r="I11" s="95"/>
      <c r="J11" s="96"/>
      <c r="K11" s="96"/>
      <c r="L11" s="27"/>
      <c r="M11" s="27"/>
      <c r="N11" s="27"/>
      <c r="O11" s="97"/>
      <c r="P11" s="97"/>
      <c r="Q11" s="98" t="s">
        <v>9</v>
      </c>
      <c r="R11" s="99" t="s">
        <v>10</v>
      </c>
      <c r="S11" s="100"/>
      <c r="T11" s="101"/>
      <c r="U11" s="102"/>
      <c r="V11" s="103"/>
    </row>
    <row r="12" spans="1:22" ht="50.45" customHeight="1" thickTop="1" thickBot="1" x14ac:dyDescent="0.3">
      <c r="B12" s="104" t="s">
        <v>24</v>
      </c>
      <c r="C12" s="104"/>
      <c r="D12" s="104"/>
      <c r="E12" s="104"/>
      <c r="F12" s="104"/>
      <c r="G12" s="104"/>
      <c r="H12" s="104"/>
      <c r="I12" s="105"/>
      <c r="L12" s="7"/>
      <c r="M12" s="7"/>
      <c r="N12" s="7"/>
      <c r="O12" s="106"/>
      <c r="P12" s="106"/>
      <c r="Q12" s="107">
        <f>SUM(P7:P9)</f>
        <v>294000</v>
      </c>
      <c r="R12" s="108">
        <f>SUM(S7:S9)</f>
        <v>0</v>
      </c>
      <c r="S12" s="109"/>
      <c r="T12" s="110"/>
    </row>
    <row r="13" spans="1:22" ht="15.75" thickTop="1" x14ac:dyDescent="0.25">
      <c r="B13" s="111" t="s">
        <v>27</v>
      </c>
      <c r="C13" s="111"/>
      <c r="D13" s="111"/>
      <c r="E13" s="111"/>
      <c r="F13" s="111"/>
      <c r="G13" s="111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2"/>
      <c r="C14" s="112"/>
      <c r="D14" s="112"/>
      <c r="E14" s="112"/>
      <c r="F14" s="112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2"/>
      <c r="C15" s="112"/>
      <c r="D15" s="112"/>
      <c r="E15" s="112"/>
      <c r="F15" s="112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2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6"/>
      <c r="D17" s="113"/>
      <c r="E17" s="96"/>
      <c r="F17" s="96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H18" s="115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6"/>
      <c r="D19" s="113"/>
      <c r="E19" s="96"/>
      <c r="F19" s="96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6"/>
      <c r="D20" s="113"/>
      <c r="E20" s="96"/>
      <c r="F20" s="96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6"/>
      <c r="D21" s="113"/>
      <c r="E21" s="96"/>
      <c r="F21" s="96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6"/>
      <c r="D22" s="113"/>
      <c r="E22" s="96"/>
      <c r="F22" s="96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6"/>
      <c r="D23" s="113"/>
      <c r="E23" s="96"/>
      <c r="F23" s="96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6"/>
      <c r="D24" s="113"/>
      <c r="E24" s="96"/>
      <c r="F24" s="96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6"/>
      <c r="D25" s="113"/>
      <c r="E25" s="96"/>
      <c r="F25" s="96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6"/>
      <c r="D26" s="113"/>
      <c r="E26" s="96"/>
      <c r="F26" s="96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6"/>
      <c r="D27" s="113"/>
      <c r="E27" s="96"/>
      <c r="F27" s="96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6"/>
      <c r="D28" s="113"/>
      <c r="E28" s="96"/>
      <c r="F28" s="96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6"/>
      <c r="D29" s="113"/>
      <c r="E29" s="96"/>
      <c r="F29" s="96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6"/>
      <c r="D30" s="113"/>
      <c r="E30" s="96"/>
      <c r="F30" s="96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6"/>
      <c r="D31" s="113"/>
      <c r="E31" s="96"/>
      <c r="F31" s="96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6"/>
      <c r="D32" s="113"/>
      <c r="E32" s="96"/>
      <c r="F32" s="96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6"/>
      <c r="D33" s="113"/>
      <c r="E33" s="96"/>
      <c r="F33" s="96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6"/>
      <c r="D34" s="113"/>
      <c r="E34" s="96"/>
      <c r="F34" s="96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6"/>
      <c r="D35" s="113"/>
      <c r="E35" s="96"/>
      <c r="F35" s="96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6"/>
      <c r="D36" s="113"/>
      <c r="E36" s="96"/>
      <c r="F36" s="96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6"/>
      <c r="D37" s="113"/>
      <c r="E37" s="96"/>
      <c r="F37" s="96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6"/>
      <c r="D38" s="113"/>
      <c r="E38" s="96"/>
      <c r="F38" s="96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6"/>
      <c r="D39" s="113"/>
      <c r="E39" s="96"/>
      <c r="F39" s="96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6"/>
      <c r="D40" s="113"/>
      <c r="E40" s="96"/>
      <c r="F40" s="96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6"/>
      <c r="D41" s="113"/>
      <c r="E41" s="96"/>
      <c r="F41" s="96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6"/>
      <c r="D42" s="113"/>
      <c r="E42" s="96"/>
      <c r="F42" s="96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6"/>
      <c r="D43" s="113"/>
      <c r="E43" s="96"/>
      <c r="F43" s="96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6"/>
      <c r="D44" s="113"/>
      <c r="E44" s="96"/>
      <c r="F44" s="96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6"/>
      <c r="D45" s="113"/>
      <c r="E45" s="96"/>
      <c r="F45" s="96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6"/>
      <c r="D46" s="113"/>
      <c r="E46" s="96"/>
      <c r="F46" s="96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6"/>
      <c r="D47" s="113"/>
      <c r="E47" s="96"/>
      <c r="F47" s="96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6"/>
      <c r="D48" s="113"/>
      <c r="E48" s="96"/>
      <c r="F48" s="96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6"/>
      <c r="D49" s="113"/>
      <c r="E49" s="96"/>
      <c r="F49" s="96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6"/>
      <c r="D50" s="113"/>
      <c r="E50" s="96"/>
      <c r="F50" s="96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6"/>
      <c r="D51" s="113"/>
      <c r="E51" s="96"/>
      <c r="F51" s="96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6"/>
      <c r="D52" s="113"/>
      <c r="E52" s="96"/>
      <c r="F52" s="96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6"/>
      <c r="D53" s="113"/>
      <c r="E53" s="96"/>
      <c r="F53" s="96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6"/>
      <c r="D54" s="113"/>
      <c r="E54" s="96"/>
      <c r="F54" s="96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6"/>
      <c r="D55" s="113"/>
      <c r="E55" s="96"/>
      <c r="F55" s="96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6"/>
      <c r="D56" s="113"/>
      <c r="E56" s="96"/>
      <c r="F56" s="96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6"/>
      <c r="D57" s="113"/>
      <c r="E57" s="96"/>
      <c r="F57" s="96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6"/>
      <c r="D58" s="113"/>
      <c r="E58" s="96"/>
      <c r="F58" s="96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6"/>
      <c r="D59" s="113"/>
      <c r="E59" s="96"/>
      <c r="F59" s="96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6"/>
      <c r="D60" s="113"/>
      <c r="E60" s="96"/>
      <c r="F60" s="96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6"/>
      <c r="D61" s="113"/>
      <c r="E61" s="96"/>
      <c r="F61" s="96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6"/>
      <c r="D62" s="113"/>
      <c r="E62" s="96"/>
      <c r="F62" s="96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6"/>
      <c r="D63" s="113"/>
      <c r="E63" s="96"/>
      <c r="F63" s="96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6"/>
      <c r="D64" s="113"/>
      <c r="E64" s="96"/>
      <c r="F64" s="96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6"/>
      <c r="D65" s="113"/>
      <c r="E65" s="96"/>
      <c r="F65" s="96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6"/>
      <c r="D66" s="113"/>
      <c r="E66" s="96"/>
      <c r="F66" s="96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6"/>
      <c r="D67" s="113"/>
      <c r="E67" s="96"/>
      <c r="F67" s="96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6"/>
      <c r="D68" s="113"/>
      <c r="E68" s="96"/>
      <c r="F68" s="96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6"/>
      <c r="D69" s="113"/>
      <c r="E69" s="96"/>
      <c r="F69" s="96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6"/>
      <c r="D70" s="113"/>
      <c r="E70" s="96"/>
      <c r="F70" s="96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6"/>
      <c r="D71" s="113"/>
      <c r="E71" s="96"/>
      <c r="F71" s="96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6"/>
      <c r="D72" s="113"/>
      <c r="E72" s="96"/>
      <c r="F72" s="96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6"/>
      <c r="D73" s="113"/>
      <c r="E73" s="96"/>
      <c r="F73" s="96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6"/>
      <c r="D74" s="113"/>
      <c r="E74" s="96"/>
      <c r="F74" s="96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6"/>
      <c r="D75" s="113"/>
      <c r="E75" s="96"/>
      <c r="F75" s="96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6"/>
      <c r="D76" s="113"/>
      <c r="E76" s="96"/>
      <c r="F76" s="96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6"/>
      <c r="D77" s="113"/>
      <c r="E77" s="96"/>
      <c r="F77" s="96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6"/>
      <c r="D78" s="113"/>
      <c r="E78" s="96"/>
      <c r="F78" s="96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6"/>
      <c r="D79" s="113"/>
      <c r="E79" s="96"/>
      <c r="F79" s="96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6"/>
      <c r="D80" s="113"/>
      <c r="E80" s="96"/>
      <c r="F80" s="96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6"/>
      <c r="D81" s="113"/>
      <c r="E81" s="96"/>
      <c r="F81" s="96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6"/>
      <c r="D82" s="113"/>
      <c r="E82" s="96"/>
      <c r="F82" s="96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6"/>
      <c r="D83" s="113"/>
      <c r="E83" s="96"/>
      <c r="F83" s="96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6"/>
      <c r="D84" s="113"/>
      <c r="E84" s="96"/>
      <c r="F84" s="96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6"/>
      <c r="D85" s="113"/>
      <c r="E85" s="96"/>
      <c r="F85" s="96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6"/>
      <c r="D86" s="113"/>
      <c r="E86" s="96"/>
      <c r="F86" s="96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6"/>
      <c r="D87" s="113"/>
      <c r="E87" s="96"/>
      <c r="F87" s="96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6"/>
      <c r="D88" s="113"/>
      <c r="E88" s="96"/>
      <c r="F88" s="96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6"/>
      <c r="D89" s="113"/>
      <c r="E89" s="96"/>
      <c r="F89" s="96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6"/>
      <c r="D90" s="113"/>
      <c r="E90" s="96"/>
      <c r="F90" s="96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6"/>
      <c r="D91" s="113"/>
      <c r="E91" s="96"/>
      <c r="F91" s="96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6"/>
      <c r="D92" s="113"/>
      <c r="E92" s="96"/>
      <c r="F92" s="96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96"/>
      <c r="D93" s="113"/>
      <c r="E93" s="96"/>
      <c r="F93" s="96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96"/>
      <c r="D94" s="113"/>
      <c r="E94" s="96"/>
      <c r="F94" s="96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96"/>
      <c r="D95" s="113"/>
      <c r="E95" s="96"/>
      <c r="F95" s="96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96"/>
      <c r="D96" s="113"/>
      <c r="E96" s="96"/>
      <c r="F96" s="96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96"/>
      <c r="D97" s="113"/>
      <c r="E97" s="96"/>
      <c r="F97" s="96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96"/>
      <c r="D98" s="113"/>
      <c r="E98" s="96"/>
      <c r="F98" s="96"/>
      <c r="G98" s="16"/>
      <c r="H98" s="16"/>
      <c r="I98" s="11"/>
      <c r="J98" s="11"/>
      <c r="K98" s="11"/>
      <c r="L98" s="11"/>
      <c r="M98" s="11"/>
      <c r="N98" s="17"/>
      <c r="O98" s="17"/>
      <c r="P98" s="17"/>
    </row>
    <row r="99" spans="3:19" ht="19.899999999999999" customHeight="1" x14ac:dyDescent="0.25">
      <c r="C99" s="1"/>
      <c r="E99" s="1"/>
      <c r="F99" s="1"/>
      <c r="J99" s="1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</sheetData>
  <sheetProtection algorithmName="SHA-512" hashValue="h+rkovIHU0jLbjsjgt7LgoEg9gm2ZXJDVGAsdscHkcdl8W317pt1oUsszd3eR6hfFD3Q2yS1gCFcnHAZ+qWK4Q==" saltValue="rVim4WuhcA7HeZ/e1O5Guw==" spinCount="100000" sheet="1" objects="1" scenarios="1"/>
  <mergeCells count="15">
    <mergeCell ref="M7:M9"/>
    <mergeCell ref="N7:N9"/>
    <mergeCell ref="O7:O9"/>
    <mergeCell ref="U7:U9"/>
    <mergeCell ref="V8:V9"/>
    <mergeCell ref="B13:G13"/>
    <mergeCell ref="R12:T12"/>
    <mergeCell ref="R11:T11"/>
    <mergeCell ref="B11:G11"/>
    <mergeCell ref="B12:H12"/>
    <mergeCell ref="B1:D1"/>
    <mergeCell ref="G5:H5"/>
    <mergeCell ref="I7:I9"/>
    <mergeCell ref="J7:J9"/>
    <mergeCell ref="K7:K9"/>
  </mergeCells>
  <conditionalFormatting sqref="G7:H9 R7:R9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9">
    <cfRule type="notContainsBlanks" dxfId="2" priority="78">
      <formula>LEN(TRIM(G7))&gt;0</formula>
    </cfRule>
  </conditionalFormatting>
  <conditionalFormatting sqref="T7: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9" xr:uid="{349A6282-9232-40B5-B155-0C95E3B5B228}">
      <formula1>"ks,bal,sada,m,"</formula1>
    </dataValidation>
    <dataValidation type="list" allowBlank="1" showInputMessage="1" showErrorMessage="1" sqref="J7" xr:uid="{C9369DE5-2385-49FF-A754-5F8F05635E82}">
      <formula1>"ANO,NE"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2025-06-17T06:30:14Z</cp:lastPrinted>
  <dcterms:created xsi:type="dcterms:W3CDTF">2014-03-05T12:43:32Z</dcterms:created>
  <dcterms:modified xsi:type="dcterms:W3CDTF">2025-07-02T06:32:55Z</dcterms:modified>
</cp:coreProperties>
</file>