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092\1 výzva\"/>
    </mc:Choice>
  </mc:AlternateContent>
  <xr:revisionPtr revIDLastSave="0" documentId="13_ncr:1_{036CC761-AEFA-4573-A235-B7AED7ED480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S15" i="1"/>
  <c r="T15" i="1"/>
  <c r="S9" i="1" l="1"/>
  <c r="S10" i="1"/>
  <c r="S11" i="1"/>
  <c r="T13" i="1"/>
  <c r="T16" i="1"/>
  <c r="T7" i="1"/>
  <c r="T8" i="1"/>
  <c r="S14" i="1"/>
  <c r="S16" i="1"/>
  <c r="S7" i="1"/>
  <c r="P9" i="1"/>
  <c r="P10" i="1"/>
  <c r="P11" i="1"/>
  <c r="P12" i="1"/>
  <c r="P13" i="1"/>
  <c r="P14" i="1"/>
  <c r="P16" i="1"/>
  <c r="S12" i="1"/>
  <c r="T12" i="1"/>
  <c r="S13" i="1"/>
  <c r="S8" i="1"/>
  <c r="P7" i="1"/>
  <c r="P8" i="1"/>
  <c r="T10" i="1" l="1"/>
  <c r="T9" i="1"/>
  <c r="T14" i="1"/>
  <c r="T11" i="1"/>
  <c r="R19" i="1"/>
  <c r="Q19" i="1"/>
</calcChain>
</file>

<file path=xl/sharedStrings.xml><?xml version="1.0" encoding="utf-8"?>
<sst xmlns="http://schemas.openxmlformats.org/spreadsheetml/2006/main" count="91" uniqueCount="69">
  <si>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</si>
  <si>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</si>
  <si>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</si>
  <si>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</si>
  <si>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</si>
  <si>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</si>
  <si>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</si>
  <si>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</si>
  <si>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</si>
  <si>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</si>
  <si>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</si>
  <si>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30213200-7 - Tablety (PC) </t>
  </si>
  <si>
    <t xml:space="preserve">30237200-1 - Počítačová příslušenství </t>
  </si>
  <si>
    <t xml:space="preserve">30237410-6 - Počítačová myš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</si>
  <si>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</si>
  <si>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</si>
  <si>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</si>
  <si>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</si>
  <si>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</si>
  <si>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</si>
  <si>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</si>
  <si>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</si>
  <si>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</si>
  <si>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</si>
  <si>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</si>
  <si>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</si>
  <si>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</si>
  <si>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</si>
  <si>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</si>
  <si>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</si>
  <si>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</si>
  <si>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</si>
  <si>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</si>
  <si>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>Společná faktura</t>
  </si>
  <si>
    <t xml:space="preserve">Příloha č. 2 Kupní smlouvy - technická specifikace
Výpočetní technika (III.) 092 - 2025 </t>
  </si>
  <si>
    <t>SSD disk SATA</t>
  </si>
  <si>
    <t>Sada patch kabelů</t>
  </si>
  <si>
    <t xml:space="preserve">Sada USB-C </t>
  </si>
  <si>
    <t>Prodlužovací kabely USB-B</t>
  </si>
  <si>
    <t>Bezdrátová myš</t>
  </si>
  <si>
    <t>Univerzální dokovací stanice</t>
  </si>
  <si>
    <t>Nabíječka usb 60W</t>
  </si>
  <si>
    <t>Nabíječka usb 100W</t>
  </si>
  <si>
    <t>Dokovací stanice - dual usb-c vstup</t>
  </si>
  <si>
    <t>Odolný tablet 11"</t>
  </si>
  <si>
    <t>ANO</t>
  </si>
  <si>
    <t>ARGARSENSE 101095835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</si>
  <si>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</si>
  <si>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21 dní</t>
  </si>
  <si>
    <t>Adéla Půčková,
Tel.: 37763 2541</t>
  </si>
  <si>
    <t>Technická 8, 
301 00 Plzeň,
Fakulta aplikovaných věd - Nové technologie pro informační společnost,
místnost UN 536</t>
  </si>
  <si>
    <t>Roaman Čečil TZTZ219230</t>
  </si>
  <si>
    <t>O. Severe</t>
  </si>
  <si>
    <t>Severa - TZ 257084
Jáger - TZ 251903</t>
  </si>
  <si>
    <t>Reitinger (TZ 253772)
Faist (TZ 260211)</t>
  </si>
  <si>
    <t>Jáger, Myslivec, Bláha, Faist, 2x rezerva</t>
  </si>
  <si>
    <t>Jáger, Myslivec, Bláha, Faist, Severva, 2x rezera</t>
  </si>
  <si>
    <t>Myslivec (TZ 256952)</t>
  </si>
  <si>
    <t>2x M. Švejda</t>
  </si>
  <si>
    <t>SSD disk 2.5", SATA III, TLC (Triple-Level Cell), 
rychlost čtení min. 560MB/s, 
rychlost zápisu min. 530MB/s, 
životnost alespoň 1200TBW, 
kapacita min. 2TB, 
včetně redukce na 3,5" pozici a SATA kabelu délky alespoň 0,5 m.</t>
  </si>
  <si>
    <t>Sada ethernetových patch kabelů
- 15x CAT6 FTP 5 m
- 10x CAT6 FTP 10 m
- 5x CAT6 FTP 15 m.</t>
  </si>
  <si>
    <t>Sada USB-C &lt;-&gt; USB-C kabelů, min. PD 100W, min. verze 3.2 Gen 2
- 5x - 1 m
- 5x - 2 m</t>
  </si>
  <si>
    <t>Datový kabel 5 m - prodlužovací, male konektory: 1x USB-A (USB 3.2 Gen 1) s přenosovou rychlostí 5 Gbit/s, female konektor 1x USB-A s přenosovou rychlostí 5 Gbit/s, rovné zakončení.</t>
  </si>
  <si>
    <t>Bezdrátová laserová myš pravoruká s rozhraním Bluetooth a USB-C, citlivost snímače alespoň 8000 DPI, baterie Li-Pol, alespoň 5 tlačítek, dvě scrollovací kolečka, hlavní scrollovací kolečko se setrvačníkem a technologií hyperscroll, černá barva.</t>
  </si>
  <si>
    <t>Nabíječka do sítě - s podporou rychlého nabíjení, celkový výkon min. 60 W (min. 1x USB-C s min. 50 W, min. 3x USB-A s min. 12 W), technologie USB Power Delivery, přepěťová a podpěťová ochrana, indikace nabíjení, s technologií GaN, min. s 1 m kabelem pro připojení do zásuvky 230V, pro Android a iPhone.</t>
  </si>
  <si>
    <t>Nabíječka do sítě - s podporou rychlého nabíjení, celkový výkon min. 100 W (min. 2x USB-C  s min. 65 W, min. 2x USB-A s min. 18 W), technologie USB Power Delivery, přepěťová a podpěťová ochrana, indikace nabíjení, s technologií GaN, min. s 1 m kabelem pro připojení do zásuvky 230V, pro Android a iPhone.</t>
  </si>
  <si>
    <t>Dokovací stanice - 2x HDMI port 4K 60Hz, 1x USB-C Power Delivery pro nabíjení zařízení kompatibilních s PD (60 W), 1x Gigabit Ethernet, 2× USB-A 3.2, 1x čtečka karet SD a Micro SD, materiál hliník, antracitová barva, kompatibilní s MacBook Air a MacBook PRO, připojení pomocí dual USB-C konektoru.</t>
  </si>
  <si>
    <t>Tablet - displej alespoň 11",
min. rozlišení FullHD 2000 x 1200 IPS, 
alespoň RAM 8 GB, 
kapacita úložiště alespoň 256 GB,
paměťová karta, WiFi, Bluetooth, GPS, 4G/LTE a 3G,  podpora Nano SIM, 
odolný dle IP68 a IP69K, 
USB-C, alespoň 33W rychlé nabíjení, baterie min. 18600 mAh.</t>
  </si>
  <si>
    <r>
      <t xml:space="preserve">Připojení jediným USB-C kabelem: Rozšíří jeden USB-C port na 15 univerzálních portů. 
Slot pro NVMe M.2 SSD (disk může být součástí). 
Podpora více monitorů: 2x HDMI (až 8K/30 Hz </t>
    </r>
    <r>
      <rPr>
        <sz val="11"/>
        <rFont val="Calibri"/>
        <family val="2"/>
        <charset val="238"/>
        <scheme val="minor"/>
      </rPr>
      <t>nebo 4K/60 Hz), 1x Displ</t>
    </r>
    <r>
      <rPr>
        <sz val="11"/>
        <color theme="1"/>
        <rFont val="Calibri"/>
        <family val="2"/>
        <charset val="238"/>
        <scheme val="minor"/>
      </rPr>
      <t>ayPort (až 8K/30 Hz nebo 4K/120 Hz), Možnost rozšíření obrazu až na tři monitory současně. 
Gigabitový ethernet: 1x RJ45 (až 1 Gb/s). 
Audio: 1x 3,5 mm jack pro sluchátka/mikrofon. 
Napájení: 1x USB-C PD (Power Delivery) až 100 W - průchozí nabíjení notebooku. 
Sloty na karty: 1x SD 4.0 (až 250 MB/s čtení/zápis), 1x microSD 3.0 (až 104 MB/s čtení, 80 MB/s zápis), možnost současného použití SD i microSD.
USB porty: 1x USB-A 3.2 Gen2 (10 Gb/s), 2x USB-A 3.2 Gen1 (5 Gb/s), 1x USB-A 2.0 (480 Mb/s),  1x USB-C 3.2 Gen2 (10 Gb/s, datový port), 1x USB-C host (pro připojení k notebooku). 
Bezpečnost: Slot na zámek Kensington. 
Hmotnost: do 400 g. 
Délka kabelu: 1 metr.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</si>
</sst>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2" fillId="0" borderId="0"/>
    <xf numFmtId="0" fontId="13" fillId="0" borderId="0"/>
    <xf numFmtId="0" fontId="30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Protection="1"/>
    <xf numFmtId="0" fontId="25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9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center"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8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4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textRotation="90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31" fillId="4" borderId="4" xfId="3" applyFont="1" applyFill="1" applyBorder="1" applyAlignment="1" applyProtection="1">
      <alignment horizontal="center" vertical="center" wrapText="1"/>
    </xf>
    <xf numFmtId="0" fontId="20" fillId="5" borderId="6" xfId="0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0" xfId="0" applyNumberForma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left" vertical="center" wrapText="1" indent="1"/>
    </xf>
    <xf numFmtId="0" fontId="28" fillId="4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17" fillId="6" borderId="22" xfId="0" applyFont="1" applyFill="1" applyBorder="1" applyAlignment="1" applyProtection="1">
      <alignment horizontal="center" vertical="center" wrapText="1"/>
    </xf>
    <xf numFmtId="0" fontId="6" fillId="6" borderId="22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11" fillId="3" borderId="22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left" vertical="center" wrapText="1" indent="1"/>
    </xf>
    <xf numFmtId="0" fontId="28" fillId="4" borderId="13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17" fillId="6" borderId="17" xfId="0" applyFont="1" applyFill="1" applyBorder="1" applyAlignment="1" applyProtection="1">
      <alignment horizontal="center" vertical="center" wrapText="1"/>
    </xf>
    <xf numFmtId="0" fontId="7" fillId="6" borderId="17" xfId="0" applyFont="1" applyFill="1" applyBorder="1" applyAlignment="1" applyProtection="1">
      <alignment horizontal="center" vertical="center" wrapText="1"/>
    </xf>
    <xf numFmtId="0" fontId="8" fillId="6" borderId="17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left" vertical="center" wrapText="1" indent="1"/>
    </xf>
    <xf numFmtId="0" fontId="12" fillId="3" borderId="1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left" vertical="center" wrapText="1" indent="1"/>
    </xf>
    <xf numFmtId="3" fontId="0" fillId="2" borderId="23" xfId="0" applyNumberForma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left" vertical="center" wrapText="1" indent="1"/>
    </xf>
    <xf numFmtId="0" fontId="28" fillId="4" borderId="19" xfId="0" applyFont="1" applyFill="1" applyBorder="1" applyAlignment="1" applyProtection="1">
      <alignment horizontal="center" vertical="center" wrapText="1"/>
    </xf>
    <xf numFmtId="164" fontId="0" fillId="3" borderId="19" xfId="0" applyNumberFormat="1" applyFill="1" applyBorder="1" applyAlignment="1" applyProtection="1">
      <alignment horizontal="right" vertical="center" indent="1"/>
    </xf>
    <xf numFmtId="3" fontId="26" fillId="2" borderId="14" xfId="0" applyNumberFormat="1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left" vertical="center" wrapText="1" indent="1"/>
    </xf>
    <xf numFmtId="0" fontId="28" fillId="4" borderId="15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17" fillId="6" borderId="18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center" wrapText="1"/>
    </xf>
    <xf numFmtId="0" fontId="8" fillId="6" borderId="18" xfId="0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20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7" fillId="0" borderId="0" xfId="2" applyFont="1" applyAlignment="1" applyProtection="1">
      <alignment horizontal="left" vertical="center" wrapText="1"/>
    </xf>
    <xf numFmtId="0" fontId="20" fillId="0" borderId="0" xfId="0" applyFont="1" applyAlignment="1" applyProtection="1">
      <alignment vertical="center"/>
    </xf>
    <xf numFmtId="164" fontId="21" fillId="0" borderId="0" xfId="0" applyNumberFormat="1" applyFont="1" applyAlignment="1" applyProtection="1">
      <alignment horizontal="right" vertical="center" indent="1"/>
    </xf>
    <xf numFmtId="164" fontId="16" fillId="0" borderId="3" xfId="0" applyNumberFormat="1" applyFont="1" applyBorder="1" applyAlignment="1" applyProtection="1">
      <alignment horizontal="center" vertical="center"/>
    </xf>
    <xf numFmtId="164" fontId="16" fillId="0" borderId="9" xfId="0" applyNumberFormat="1" applyFont="1" applyBorder="1" applyAlignment="1" applyProtection="1">
      <alignment horizontal="center" vertical="center"/>
    </xf>
    <xf numFmtId="164" fontId="16" fillId="0" borderId="10" xfId="0" applyNumberFormat="1" applyFont="1" applyBorder="1" applyAlignment="1" applyProtection="1">
      <alignment horizontal="center" vertical="center"/>
    </xf>
    <xf numFmtId="164" fontId="16" fillId="0" borderId="11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26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20" fillId="0" borderId="0" xfId="0" applyFont="1" applyAlignment="1" applyProtection="1">
      <alignment horizontal="left" vertical="center" wrapText="1"/>
    </xf>
    <xf numFmtId="0" fontId="18" fillId="4" borderId="21" xfId="0" applyFont="1" applyFill="1" applyBorder="1" applyAlignment="1" applyProtection="1">
      <alignment horizontal="left" vertical="center" wrapText="1" indent="1"/>
      <protection locked="0"/>
    </xf>
    <xf numFmtId="0" fontId="18" fillId="4" borderId="13" xfId="0" applyFont="1" applyFill="1" applyBorder="1" applyAlignment="1" applyProtection="1">
      <alignment horizontal="left" vertical="center" wrapText="1" indent="1"/>
      <protection locked="0"/>
    </xf>
    <xf numFmtId="0" fontId="18" fillId="4" borderId="19" xfId="0" applyFont="1" applyFill="1" applyBorder="1" applyAlignment="1" applyProtection="1">
      <alignment horizontal="left" vertical="center" wrapText="1" indent="1"/>
      <protection locked="0"/>
    </xf>
    <xf numFmtId="0" fontId="18" fillId="4" borderId="15" xfId="0" applyFont="1" applyFill="1" applyBorder="1" applyAlignment="1" applyProtection="1">
      <alignment horizontal="left" vertical="center" wrapText="1" indent="1"/>
      <protection locked="0"/>
    </xf>
    <xf numFmtId="164" fontId="18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6"/>
  <sheetViews>
    <sheetView tabSelected="1" topLeftCell="K1" zoomScaleNormal="100" workbookViewId="0">
      <selection activeCell="G7" sqref="G7:G16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127" customWidth="1"/>
    <col min="5" max="5" width="10.5703125" style="22" customWidth="1"/>
    <col min="6" max="6" width="149.28515625" style="4" customWidth="1"/>
    <col min="7" max="7" width="35.85546875" style="6" customWidth="1"/>
    <col min="8" max="8" width="27.42578125" style="6" customWidth="1"/>
    <col min="9" max="9" width="25.7109375" style="6" customWidth="1"/>
    <col min="10" max="10" width="16.140625" style="4" customWidth="1"/>
    <col min="11" max="11" width="37.5703125" style="1" customWidth="1"/>
    <col min="12" max="12" width="28.42578125" style="1" customWidth="1"/>
    <col min="13" max="13" width="24.28515625" style="1" customWidth="1"/>
    <col min="14" max="14" width="39.28515625" style="6" customWidth="1"/>
    <col min="15" max="15" width="27.28515625" style="6" customWidth="1"/>
    <col min="16" max="16" width="17.7109375" style="6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28515625" style="17" customWidth="1"/>
    <col min="23" max="16384" width="9.140625" style="1"/>
  </cols>
  <sheetData>
    <row r="1" spans="1:22" ht="40.9" customHeight="1" x14ac:dyDescent="0.25">
      <c r="B1" s="2" t="s">
        <v>34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14</v>
      </c>
      <c r="D6" s="29" t="s">
        <v>4</v>
      </c>
      <c r="E6" s="29" t="s">
        <v>15</v>
      </c>
      <c r="F6" s="29" t="s">
        <v>16</v>
      </c>
      <c r="G6" s="30" t="s">
        <v>29</v>
      </c>
      <c r="H6" s="31" t="s">
        <v>31</v>
      </c>
      <c r="I6" s="32" t="s">
        <v>17</v>
      </c>
      <c r="J6" s="29" t="s">
        <v>18</v>
      </c>
      <c r="K6" s="29" t="s">
        <v>47</v>
      </c>
      <c r="L6" s="33" t="s">
        <v>19</v>
      </c>
      <c r="M6" s="34" t="s">
        <v>20</v>
      </c>
      <c r="N6" s="33" t="s">
        <v>21</v>
      </c>
      <c r="O6" s="29" t="s">
        <v>27</v>
      </c>
      <c r="P6" s="33" t="s">
        <v>22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23</v>
      </c>
      <c r="V6" s="33" t="s">
        <v>24</v>
      </c>
    </row>
    <row r="7" spans="1:22" ht="126.75" customHeight="1" thickTop="1" x14ac:dyDescent="0.25">
      <c r="A7" s="37"/>
      <c r="B7" s="38">
        <v>1</v>
      </c>
      <c r="C7" s="39" t="s">
        <v>35</v>
      </c>
      <c r="D7" s="40">
        <v>1</v>
      </c>
      <c r="E7" s="41" t="s">
        <v>30</v>
      </c>
      <c r="F7" s="42" t="s">
        <v>59</v>
      </c>
      <c r="G7" s="129"/>
      <c r="H7" s="43" t="s">
        <v>32</v>
      </c>
      <c r="I7" s="44" t="s">
        <v>33</v>
      </c>
      <c r="J7" s="45" t="s">
        <v>45</v>
      </c>
      <c r="K7" s="46" t="s">
        <v>46</v>
      </c>
      <c r="L7" s="47"/>
      <c r="M7" s="48" t="s">
        <v>49</v>
      </c>
      <c r="N7" s="48" t="s">
        <v>50</v>
      </c>
      <c r="O7" s="49" t="s">
        <v>48</v>
      </c>
      <c r="P7" s="50">
        <f>D7*Q7</f>
        <v>4000</v>
      </c>
      <c r="Q7" s="51">
        <v>4000</v>
      </c>
      <c r="R7" s="133"/>
      <c r="S7" s="52">
        <f>D7*R7</f>
        <v>0</v>
      </c>
      <c r="T7" s="53" t="str">
        <f t="shared" ref="T7:T8" si="0">IF(ISNUMBER(R7), IF(R7&gt;Q7,"NEVYHOVUJE","VYHOVUJE")," ")</f>
        <v xml:space="preserve"> </v>
      </c>
      <c r="U7" s="54" t="s">
        <v>51</v>
      </c>
      <c r="V7" s="55" t="s">
        <v>12</v>
      </c>
    </row>
    <row r="8" spans="1:22" ht="93" customHeight="1" x14ac:dyDescent="0.25">
      <c r="A8" s="37"/>
      <c r="B8" s="56">
        <v>2</v>
      </c>
      <c r="C8" s="57" t="s">
        <v>36</v>
      </c>
      <c r="D8" s="58">
        <v>1</v>
      </c>
      <c r="E8" s="59" t="s">
        <v>30</v>
      </c>
      <c r="F8" s="60" t="s">
        <v>60</v>
      </c>
      <c r="G8" s="130"/>
      <c r="H8" s="61" t="s">
        <v>32</v>
      </c>
      <c r="I8" s="62"/>
      <c r="J8" s="63"/>
      <c r="K8" s="64"/>
      <c r="L8" s="65"/>
      <c r="M8" s="66"/>
      <c r="N8" s="67"/>
      <c r="O8" s="68"/>
      <c r="P8" s="69">
        <f>D8*Q8</f>
        <v>3700</v>
      </c>
      <c r="Q8" s="70">
        <v>3700</v>
      </c>
      <c r="R8" s="134"/>
      <c r="S8" s="71">
        <f>D8*R8</f>
        <v>0</v>
      </c>
      <c r="T8" s="72" t="str">
        <f t="shared" si="0"/>
        <v xml:space="preserve"> </v>
      </c>
      <c r="U8" s="73" t="s">
        <v>52</v>
      </c>
      <c r="V8" s="74"/>
    </row>
    <row r="9" spans="1:22" ht="66.75" customHeight="1" x14ac:dyDescent="0.25">
      <c r="A9" s="37"/>
      <c r="B9" s="56">
        <v>3</v>
      </c>
      <c r="C9" s="57" t="s">
        <v>37</v>
      </c>
      <c r="D9" s="58">
        <v>1</v>
      </c>
      <c r="E9" s="59" t="s">
        <v>30</v>
      </c>
      <c r="F9" s="60" t="s">
        <v>61</v>
      </c>
      <c r="G9" s="130"/>
      <c r="H9" s="61" t="s">
        <v>32</v>
      </c>
      <c r="I9" s="62"/>
      <c r="J9" s="63"/>
      <c r="K9" s="64"/>
      <c r="L9" s="65"/>
      <c r="M9" s="66"/>
      <c r="N9" s="67"/>
      <c r="O9" s="68"/>
      <c r="P9" s="69">
        <f>D9*Q9</f>
        <v>3050</v>
      </c>
      <c r="Q9" s="70">
        <v>3050</v>
      </c>
      <c r="R9" s="134"/>
      <c r="S9" s="71">
        <f>D9*R9</f>
        <v>0</v>
      </c>
      <c r="T9" s="72" t="str">
        <f t="shared" ref="T9:T16" si="1">IF(ISNUMBER(R9), IF(R9&gt;Q9,"NEVYHOVUJE","VYHOVUJE")," ")</f>
        <v xml:space="preserve"> </v>
      </c>
      <c r="U9" s="73" t="s">
        <v>52</v>
      </c>
      <c r="V9" s="74"/>
    </row>
    <row r="10" spans="1:22" ht="39.75" customHeight="1" x14ac:dyDescent="0.25">
      <c r="A10" s="37"/>
      <c r="B10" s="56">
        <v>4</v>
      </c>
      <c r="C10" s="57" t="s">
        <v>38</v>
      </c>
      <c r="D10" s="58">
        <v>3</v>
      </c>
      <c r="E10" s="59" t="s">
        <v>30</v>
      </c>
      <c r="F10" s="60" t="s">
        <v>62</v>
      </c>
      <c r="G10" s="130"/>
      <c r="H10" s="61" t="s">
        <v>32</v>
      </c>
      <c r="I10" s="62"/>
      <c r="J10" s="63"/>
      <c r="K10" s="64"/>
      <c r="L10" s="65"/>
      <c r="M10" s="66"/>
      <c r="N10" s="67"/>
      <c r="O10" s="68"/>
      <c r="P10" s="69">
        <f>D10*Q10</f>
        <v>492</v>
      </c>
      <c r="Q10" s="70">
        <v>164</v>
      </c>
      <c r="R10" s="134"/>
      <c r="S10" s="71">
        <f>D10*R10</f>
        <v>0</v>
      </c>
      <c r="T10" s="72" t="str">
        <f t="shared" si="1"/>
        <v xml:space="preserve"> </v>
      </c>
      <c r="U10" s="73" t="s">
        <v>52</v>
      </c>
      <c r="V10" s="75"/>
    </row>
    <row r="11" spans="1:22" ht="56.25" customHeight="1" x14ac:dyDescent="0.25">
      <c r="A11" s="37"/>
      <c r="B11" s="56">
        <v>5</v>
      </c>
      <c r="C11" s="57" t="s">
        <v>39</v>
      </c>
      <c r="D11" s="58">
        <v>2</v>
      </c>
      <c r="E11" s="59" t="s">
        <v>30</v>
      </c>
      <c r="F11" s="60" t="s">
        <v>63</v>
      </c>
      <c r="G11" s="130"/>
      <c r="H11" s="61" t="s">
        <v>32</v>
      </c>
      <c r="I11" s="62"/>
      <c r="J11" s="63"/>
      <c r="K11" s="64"/>
      <c r="L11" s="65"/>
      <c r="M11" s="66"/>
      <c r="N11" s="67"/>
      <c r="O11" s="68"/>
      <c r="P11" s="69">
        <f>D11*Q11</f>
        <v>4050</v>
      </c>
      <c r="Q11" s="70">
        <v>2025</v>
      </c>
      <c r="R11" s="134"/>
      <c r="S11" s="71">
        <f>D11*R11</f>
        <v>0</v>
      </c>
      <c r="T11" s="72" t="str">
        <f t="shared" si="1"/>
        <v xml:space="preserve"> </v>
      </c>
      <c r="U11" s="73" t="s">
        <v>53</v>
      </c>
      <c r="V11" s="76" t="s">
        <v>13</v>
      </c>
    </row>
    <row r="12" spans="1:22" ht="225" customHeight="1" x14ac:dyDescent="0.25">
      <c r="A12" s="37"/>
      <c r="B12" s="56">
        <v>6</v>
      </c>
      <c r="C12" s="77" t="s">
        <v>40</v>
      </c>
      <c r="D12" s="58">
        <v>2</v>
      </c>
      <c r="E12" s="59" t="s">
        <v>30</v>
      </c>
      <c r="F12" s="78" t="s">
        <v>68</v>
      </c>
      <c r="G12" s="130"/>
      <c r="H12" s="61" t="s">
        <v>32</v>
      </c>
      <c r="I12" s="62"/>
      <c r="J12" s="63"/>
      <c r="K12" s="64"/>
      <c r="L12" s="65"/>
      <c r="M12" s="66"/>
      <c r="N12" s="67"/>
      <c r="O12" s="68"/>
      <c r="P12" s="69">
        <f>D12*Q12</f>
        <v>6610</v>
      </c>
      <c r="Q12" s="70">
        <v>3305</v>
      </c>
      <c r="R12" s="134"/>
      <c r="S12" s="71">
        <f>D12*R12</f>
        <v>0</v>
      </c>
      <c r="T12" s="72" t="str">
        <f t="shared" si="1"/>
        <v xml:space="preserve"> </v>
      </c>
      <c r="U12" s="73" t="s">
        <v>54</v>
      </c>
      <c r="V12" s="79" t="s">
        <v>12</v>
      </c>
    </row>
    <row r="13" spans="1:22" ht="45.75" customHeight="1" x14ac:dyDescent="0.25">
      <c r="A13" s="37"/>
      <c r="B13" s="56">
        <v>7</v>
      </c>
      <c r="C13" s="57" t="s">
        <v>41</v>
      </c>
      <c r="D13" s="58">
        <v>6</v>
      </c>
      <c r="E13" s="59" t="s">
        <v>30</v>
      </c>
      <c r="F13" s="60" t="s">
        <v>64</v>
      </c>
      <c r="G13" s="130"/>
      <c r="H13" s="61" t="s">
        <v>32</v>
      </c>
      <c r="I13" s="62"/>
      <c r="J13" s="63"/>
      <c r="K13" s="64"/>
      <c r="L13" s="65"/>
      <c r="M13" s="66"/>
      <c r="N13" s="67"/>
      <c r="O13" s="68"/>
      <c r="P13" s="69">
        <f>D13*Q13</f>
        <v>4200</v>
      </c>
      <c r="Q13" s="70">
        <v>700</v>
      </c>
      <c r="R13" s="134"/>
      <c r="S13" s="71">
        <f>D13*R13</f>
        <v>0</v>
      </c>
      <c r="T13" s="72" t="str">
        <f t="shared" si="1"/>
        <v xml:space="preserve"> </v>
      </c>
      <c r="U13" s="73" t="s">
        <v>55</v>
      </c>
      <c r="V13" s="74"/>
    </row>
    <row r="14" spans="1:22" ht="48.75" customHeight="1" x14ac:dyDescent="0.25">
      <c r="A14" s="37"/>
      <c r="B14" s="56">
        <v>8</v>
      </c>
      <c r="C14" s="57" t="s">
        <v>42</v>
      </c>
      <c r="D14" s="58">
        <v>7</v>
      </c>
      <c r="E14" s="59" t="s">
        <v>30</v>
      </c>
      <c r="F14" s="80" t="s">
        <v>65</v>
      </c>
      <c r="G14" s="130"/>
      <c r="H14" s="61" t="s">
        <v>32</v>
      </c>
      <c r="I14" s="62"/>
      <c r="J14" s="63"/>
      <c r="K14" s="64"/>
      <c r="L14" s="65"/>
      <c r="M14" s="66"/>
      <c r="N14" s="67"/>
      <c r="O14" s="68"/>
      <c r="P14" s="69">
        <f>D14*Q14</f>
        <v>8610</v>
      </c>
      <c r="Q14" s="70">
        <v>1230</v>
      </c>
      <c r="R14" s="134"/>
      <c r="S14" s="71">
        <f>D14*R14</f>
        <v>0</v>
      </c>
      <c r="T14" s="72" t="str">
        <f t="shared" si="1"/>
        <v xml:space="preserve"> </v>
      </c>
      <c r="U14" s="73" t="s">
        <v>56</v>
      </c>
      <c r="V14" s="74"/>
    </row>
    <row r="15" spans="1:22" ht="55.5" customHeight="1" x14ac:dyDescent="0.25">
      <c r="A15" s="37"/>
      <c r="B15" s="81">
        <v>9</v>
      </c>
      <c r="C15" s="82" t="s">
        <v>43</v>
      </c>
      <c r="D15" s="83">
        <v>1</v>
      </c>
      <c r="E15" s="84" t="s">
        <v>30</v>
      </c>
      <c r="F15" s="85" t="s">
        <v>66</v>
      </c>
      <c r="G15" s="131"/>
      <c r="H15" s="86" t="s">
        <v>32</v>
      </c>
      <c r="I15" s="62"/>
      <c r="J15" s="63"/>
      <c r="K15" s="64"/>
      <c r="L15" s="65"/>
      <c r="M15" s="66"/>
      <c r="N15" s="67"/>
      <c r="O15" s="68"/>
      <c r="P15" s="69">
        <f>D15*Q15</f>
        <v>2700</v>
      </c>
      <c r="Q15" s="87">
        <v>2700</v>
      </c>
      <c r="R15" s="135"/>
      <c r="S15" s="71">
        <f>D15*R15</f>
        <v>0</v>
      </c>
      <c r="T15" s="72" t="str">
        <f t="shared" ref="T15" si="2">IF(ISNUMBER(R15), IF(R15&gt;Q15,"NEVYHOVUJE","VYHOVUJE")," ")</f>
        <v xml:space="preserve"> </v>
      </c>
      <c r="U15" s="73" t="s">
        <v>57</v>
      </c>
      <c r="V15" s="74"/>
    </row>
    <row r="16" spans="1:22" ht="143.25" customHeight="1" thickBot="1" x14ac:dyDescent="0.3">
      <c r="A16" s="37"/>
      <c r="B16" s="88">
        <v>10</v>
      </c>
      <c r="C16" s="89" t="s">
        <v>44</v>
      </c>
      <c r="D16" s="90">
        <v>2</v>
      </c>
      <c r="E16" s="91" t="s">
        <v>30</v>
      </c>
      <c r="F16" s="92" t="s">
        <v>67</v>
      </c>
      <c r="G16" s="132"/>
      <c r="H16" s="93" t="s">
        <v>32</v>
      </c>
      <c r="I16" s="94"/>
      <c r="J16" s="95"/>
      <c r="K16" s="96"/>
      <c r="L16" s="97"/>
      <c r="M16" s="98"/>
      <c r="N16" s="99"/>
      <c r="O16" s="100"/>
      <c r="P16" s="101">
        <f>D16*Q16</f>
        <v>15000</v>
      </c>
      <c r="Q16" s="102">
        <v>7500</v>
      </c>
      <c r="R16" s="136"/>
      <c r="S16" s="103">
        <f>D16*R16</f>
        <v>0</v>
      </c>
      <c r="T16" s="104" t="str">
        <f t="shared" si="1"/>
        <v xml:space="preserve"> </v>
      </c>
      <c r="U16" s="105" t="s">
        <v>58</v>
      </c>
      <c r="V16" s="106" t="s">
        <v>11</v>
      </c>
    </row>
    <row r="17" spans="2:22" ht="17.45" customHeight="1" thickTop="1" thickBot="1" x14ac:dyDescent="0.3">
      <c r="C17" s="1"/>
      <c r="D17" s="1"/>
      <c r="E17" s="1"/>
      <c r="F17" s="1"/>
      <c r="G17" s="1"/>
      <c r="H17" s="1"/>
      <c r="I17" s="1"/>
      <c r="J17" s="1"/>
      <c r="N17" s="1"/>
      <c r="O17" s="1"/>
      <c r="P17" s="1"/>
    </row>
    <row r="18" spans="2:22" ht="51.75" customHeight="1" thickTop="1" thickBot="1" x14ac:dyDescent="0.3">
      <c r="B18" s="107" t="s">
        <v>26</v>
      </c>
      <c r="C18" s="107"/>
      <c r="D18" s="107"/>
      <c r="E18" s="107"/>
      <c r="F18" s="107"/>
      <c r="G18" s="107"/>
      <c r="H18" s="108"/>
      <c r="I18" s="108"/>
      <c r="J18" s="109"/>
      <c r="K18" s="109"/>
      <c r="L18" s="27"/>
      <c r="M18" s="27"/>
      <c r="N18" s="27"/>
      <c r="O18" s="110"/>
      <c r="P18" s="110"/>
      <c r="Q18" s="111" t="s">
        <v>9</v>
      </c>
      <c r="R18" s="112" t="s">
        <v>10</v>
      </c>
      <c r="S18" s="113"/>
      <c r="T18" s="114"/>
      <c r="U18" s="115"/>
      <c r="V18" s="116"/>
    </row>
    <row r="19" spans="2:22" ht="50.45" customHeight="1" thickTop="1" thickBot="1" x14ac:dyDescent="0.3">
      <c r="B19" s="117" t="s">
        <v>25</v>
      </c>
      <c r="C19" s="117"/>
      <c r="D19" s="117"/>
      <c r="E19" s="117"/>
      <c r="F19" s="117"/>
      <c r="G19" s="117"/>
      <c r="H19" s="117"/>
      <c r="I19" s="118"/>
      <c r="L19" s="7"/>
      <c r="M19" s="7"/>
      <c r="N19" s="7"/>
      <c r="O19" s="119"/>
      <c r="P19" s="119"/>
      <c r="Q19" s="120">
        <f>SUM(P7:P16)</f>
        <v>52412</v>
      </c>
      <c r="R19" s="121">
        <f>SUM(S7:S16)</f>
        <v>0</v>
      </c>
      <c r="S19" s="122"/>
      <c r="T19" s="123"/>
    </row>
    <row r="20" spans="2:22" ht="15.75" thickTop="1" x14ac:dyDescent="0.25">
      <c r="B20" s="124" t="s">
        <v>28</v>
      </c>
      <c r="C20" s="124"/>
      <c r="D20" s="124"/>
      <c r="E20" s="124"/>
      <c r="F20" s="124"/>
      <c r="G20" s="124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22" x14ac:dyDescent="0.25">
      <c r="B21" s="125"/>
      <c r="C21" s="125"/>
      <c r="D21" s="125"/>
      <c r="E21" s="125"/>
      <c r="F21" s="125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22" x14ac:dyDescent="0.25">
      <c r="B22" s="125"/>
      <c r="C22" s="125"/>
      <c r="D22" s="125"/>
      <c r="E22" s="125"/>
      <c r="F22" s="125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22" x14ac:dyDescent="0.25">
      <c r="B23" s="125"/>
      <c r="C23" s="125"/>
      <c r="D23" s="125"/>
      <c r="E23" s="125"/>
      <c r="F23" s="125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22" ht="19.899999999999999" customHeight="1" x14ac:dyDescent="0.25">
      <c r="C24" s="109"/>
      <c r="D24" s="126"/>
      <c r="E24" s="109"/>
      <c r="F24" s="109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22" ht="19.899999999999999" customHeight="1" x14ac:dyDescent="0.25">
      <c r="H25" s="128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22" ht="19.899999999999999" customHeight="1" x14ac:dyDescent="0.25">
      <c r="C26" s="109"/>
      <c r="D26" s="126"/>
      <c r="E26" s="109"/>
      <c r="F26" s="109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22" ht="19.899999999999999" customHeight="1" x14ac:dyDescent="0.25">
      <c r="C27" s="109"/>
      <c r="D27" s="126"/>
      <c r="E27" s="109"/>
      <c r="F27" s="109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22" ht="19.899999999999999" customHeight="1" x14ac:dyDescent="0.25">
      <c r="C28" s="109"/>
      <c r="D28" s="126"/>
      <c r="E28" s="109"/>
      <c r="F28" s="109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22" ht="19.899999999999999" customHeight="1" x14ac:dyDescent="0.25">
      <c r="C29" s="109"/>
      <c r="D29" s="126"/>
      <c r="E29" s="109"/>
      <c r="F29" s="109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22" ht="19.899999999999999" customHeight="1" x14ac:dyDescent="0.25">
      <c r="C30" s="109"/>
      <c r="D30" s="126"/>
      <c r="E30" s="109"/>
      <c r="F30" s="109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22" ht="19.899999999999999" customHeight="1" x14ac:dyDescent="0.25">
      <c r="C31" s="109"/>
      <c r="D31" s="126"/>
      <c r="E31" s="109"/>
      <c r="F31" s="109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22" ht="19.899999999999999" customHeight="1" x14ac:dyDescent="0.25">
      <c r="C32" s="109"/>
      <c r="D32" s="126"/>
      <c r="E32" s="109"/>
      <c r="F32" s="109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09"/>
      <c r="D33" s="126"/>
      <c r="E33" s="109"/>
      <c r="F33" s="109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09"/>
      <c r="D34" s="126"/>
      <c r="E34" s="109"/>
      <c r="F34" s="109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09"/>
      <c r="D35" s="126"/>
      <c r="E35" s="109"/>
      <c r="F35" s="109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09"/>
      <c r="D36" s="126"/>
      <c r="E36" s="109"/>
      <c r="F36" s="109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09"/>
      <c r="D37" s="126"/>
      <c r="E37" s="109"/>
      <c r="F37" s="109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09"/>
      <c r="D38" s="126"/>
      <c r="E38" s="109"/>
      <c r="F38" s="109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09"/>
      <c r="D39" s="126"/>
      <c r="E39" s="109"/>
      <c r="F39" s="109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09"/>
      <c r="D40" s="126"/>
      <c r="E40" s="109"/>
      <c r="F40" s="109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09"/>
      <c r="D41" s="126"/>
      <c r="E41" s="109"/>
      <c r="F41" s="109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09"/>
      <c r="D42" s="126"/>
      <c r="E42" s="109"/>
      <c r="F42" s="109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09"/>
      <c r="D43" s="126"/>
      <c r="E43" s="109"/>
      <c r="F43" s="109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09"/>
      <c r="D44" s="126"/>
      <c r="E44" s="109"/>
      <c r="F44" s="109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09"/>
      <c r="D45" s="126"/>
      <c r="E45" s="109"/>
      <c r="F45" s="109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09"/>
      <c r="D46" s="126"/>
      <c r="E46" s="109"/>
      <c r="F46" s="109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09"/>
      <c r="D47" s="126"/>
      <c r="E47" s="109"/>
      <c r="F47" s="109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09"/>
      <c r="D48" s="126"/>
      <c r="E48" s="109"/>
      <c r="F48" s="109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09"/>
      <c r="D49" s="126"/>
      <c r="E49" s="109"/>
      <c r="F49" s="109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09"/>
      <c r="D50" s="126"/>
      <c r="E50" s="109"/>
      <c r="F50" s="109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09"/>
      <c r="D51" s="126"/>
      <c r="E51" s="109"/>
      <c r="F51" s="109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09"/>
      <c r="D52" s="126"/>
      <c r="E52" s="109"/>
      <c r="F52" s="109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09"/>
      <c r="D53" s="126"/>
      <c r="E53" s="109"/>
      <c r="F53" s="109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09"/>
      <c r="D54" s="126"/>
      <c r="E54" s="109"/>
      <c r="F54" s="109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09"/>
      <c r="D55" s="126"/>
      <c r="E55" s="109"/>
      <c r="F55" s="109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09"/>
      <c r="D56" s="126"/>
      <c r="E56" s="109"/>
      <c r="F56" s="109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09"/>
      <c r="D57" s="126"/>
      <c r="E57" s="109"/>
      <c r="F57" s="109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09"/>
      <c r="D58" s="126"/>
      <c r="E58" s="109"/>
      <c r="F58" s="109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09"/>
      <c r="D59" s="126"/>
      <c r="E59" s="109"/>
      <c r="F59" s="109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09"/>
      <c r="D60" s="126"/>
      <c r="E60" s="109"/>
      <c r="F60" s="109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09"/>
      <c r="D61" s="126"/>
      <c r="E61" s="109"/>
      <c r="F61" s="109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09"/>
      <c r="D62" s="126"/>
      <c r="E62" s="109"/>
      <c r="F62" s="109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09"/>
      <c r="D63" s="126"/>
      <c r="E63" s="109"/>
      <c r="F63" s="109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09"/>
      <c r="D64" s="126"/>
      <c r="E64" s="109"/>
      <c r="F64" s="109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09"/>
      <c r="D65" s="126"/>
      <c r="E65" s="109"/>
      <c r="F65" s="109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09"/>
      <c r="D66" s="126"/>
      <c r="E66" s="109"/>
      <c r="F66" s="109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09"/>
      <c r="D67" s="126"/>
      <c r="E67" s="109"/>
      <c r="F67" s="109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09"/>
      <c r="D68" s="126"/>
      <c r="E68" s="109"/>
      <c r="F68" s="109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09"/>
      <c r="D69" s="126"/>
      <c r="E69" s="109"/>
      <c r="F69" s="109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09"/>
      <c r="D70" s="126"/>
      <c r="E70" s="109"/>
      <c r="F70" s="109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09"/>
      <c r="D71" s="126"/>
      <c r="E71" s="109"/>
      <c r="F71" s="109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09"/>
      <c r="D72" s="126"/>
      <c r="E72" s="109"/>
      <c r="F72" s="109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09"/>
      <c r="D73" s="126"/>
      <c r="E73" s="109"/>
      <c r="F73" s="109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09"/>
      <c r="D74" s="126"/>
      <c r="E74" s="109"/>
      <c r="F74" s="109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09"/>
      <c r="D75" s="126"/>
      <c r="E75" s="109"/>
      <c r="F75" s="109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09"/>
      <c r="D76" s="126"/>
      <c r="E76" s="109"/>
      <c r="F76" s="109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09"/>
      <c r="D77" s="126"/>
      <c r="E77" s="109"/>
      <c r="F77" s="109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09"/>
      <c r="D78" s="126"/>
      <c r="E78" s="109"/>
      <c r="F78" s="109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09"/>
      <c r="D79" s="126"/>
      <c r="E79" s="109"/>
      <c r="F79" s="109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09"/>
      <c r="D80" s="126"/>
      <c r="E80" s="109"/>
      <c r="F80" s="109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09"/>
      <c r="D81" s="126"/>
      <c r="E81" s="109"/>
      <c r="F81" s="109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09"/>
      <c r="D82" s="126"/>
      <c r="E82" s="109"/>
      <c r="F82" s="109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09"/>
      <c r="D83" s="126"/>
      <c r="E83" s="109"/>
      <c r="F83" s="109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09"/>
      <c r="D84" s="126"/>
      <c r="E84" s="109"/>
      <c r="F84" s="109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09"/>
      <c r="D85" s="126"/>
      <c r="E85" s="109"/>
      <c r="F85" s="109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09"/>
      <c r="D86" s="126"/>
      <c r="E86" s="109"/>
      <c r="F86" s="109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09"/>
      <c r="D87" s="126"/>
      <c r="E87" s="109"/>
      <c r="F87" s="109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09"/>
      <c r="D88" s="126"/>
      <c r="E88" s="109"/>
      <c r="F88" s="109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09"/>
      <c r="D89" s="126"/>
      <c r="E89" s="109"/>
      <c r="F89" s="109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09"/>
      <c r="D90" s="126"/>
      <c r="E90" s="109"/>
      <c r="F90" s="109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09"/>
      <c r="D91" s="126"/>
      <c r="E91" s="109"/>
      <c r="F91" s="109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09"/>
      <c r="D92" s="126"/>
      <c r="E92" s="109"/>
      <c r="F92" s="109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09"/>
      <c r="D93" s="126"/>
      <c r="E93" s="109"/>
      <c r="F93" s="109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09"/>
      <c r="D94" s="126"/>
      <c r="E94" s="109"/>
      <c r="F94" s="109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09"/>
      <c r="D95" s="126"/>
      <c r="E95" s="109"/>
      <c r="F95" s="109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09"/>
      <c r="D96" s="126"/>
      <c r="E96" s="109"/>
      <c r="F96" s="109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09"/>
      <c r="D97" s="126"/>
      <c r="E97" s="109"/>
      <c r="F97" s="109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09"/>
      <c r="D98" s="126"/>
      <c r="E98" s="109"/>
      <c r="F98" s="109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09"/>
      <c r="D99" s="126"/>
      <c r="E99" s="109"/>
      <c r="F99" s="109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09"/>
      <c r="D100" s="126"/>
      <c r="E100" s="109"/>
      <c r="F100" s="109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09"/>
      <c r="D101" s="126"/>
      <c r="E101" s="109"/>
      <c r="F101" s="109"/>
      <c r="G101" s="16"/>
      <c r="H101" s="16"/>
      <c r="I101" s="11"/>
      <c r="J101" s="11"/>
      <c r="K101" s="11"/>
      <c r="L101" s="11"/>
      <c r="M101" s="11"/>
      <c r="N101" s="17"/>
      <c r="O101" s="17"/>
      <c r="P101" s="17"/>
      <c r="Q101" s="11"/>
      <c r="R101" s="11"/>
      <c r="S101" s="11"/>
    </row>
    <row r="102" spans="3:19" ht="19.899999999999999" customHeight="1" x14ac:dyDescent="0.25">
      <c r="C102" s="109"/>
      <c r="D102" s="126"/>
      <c r="E102" s="109"/>
      <c r="F102" s="109"/>
      <c r="G102" s="16"/>
      <c r="H102" s="16"/>
      <c r="I102" s="11"/>
      <c r="J102" s="11"/>
      <c r="K102" s="11"/>
      <c r="L102" s="11"/>
      <c r="M102" s="11"/>
      <c r="N102" s="17"/>
      <c r="O102" s="17"/>
      <c r="P102" s="17"/>
      <c r="Q102" s="11"/>
      <c r="R102" s="11"/>
      <c r="S102" s="11"/>
    </row>
    <row r="103" spans="3:19" ht="19.899999999999999" customHeight="1" x14ac:dyDescent="0.25">
      <c r="C103" s="109"/>
      <c r="D103" s="126"/>
      <c r="E103" s="109"/>
      <c r="F103" s="109"/>
      <c r="G103" s="16"/>
      <c r="H103" s="16"/>
      <c r="I103" s="11"/>
      <c r="J103" s="11"/>
      <c r="K103" s="11"/>
      <c r="L103" s="11"/>
      <c r="M103" s="11"/>
      <c r="N103" s="17"/>
      <c r="O103" s="17"/>
      <c r="P103" s="17"/>
      <c r="Q103" s="11"/>
      <c r="R103" s="11"/>
      <c r="S103" s="11"/>
    </row>
    <row r="104" spans="3:19" ht="19.899999999999999" customHeight="1" x14ac:dyDescent="0.25">
      <c r="C104" s="109"/>
      <c r="D104" s="126"/>
      <c r="E104" s="109"/>
      <c r="F104" s="109"/>
      <c r="G104" s="16"/>
      <c r="H104" s="16"/>
      <c r="I104" s="11"/>
      <c r="J104" s="11"/>
      <c r="K104" s="11"/>
      <c r="L104" s="11"/>
      <c r="M104" s="11"/>
      <c r="N104" s="17"/>
      <c r="O104" s="17"/>
      <c r="P104" s="17"/>
      <c r="Q104" s="11"/>
      <c r="R104" s="11"/>
      <c r="S104" s="11"/>
    </row>
    <row r="105" spans="3:19" ht="19.899999999999999" customHeight="1" x14ac:dyDescent="0.25">
      <c r="C105" s="109"/>
      <c r="D105" s="126"/>
      <c r="E105" s="109"/>
      <c r="F105" s="109"/>
      <c r="G105" s="16"/>
      <c r="H105" s="16"/>
      <c r="I105" s="11"/>
      <c r="J105" s="11"/>
      <c r="K105" s="11"/>
      <c r="L105" s="11"/>
      <c r="M105" s="11"/>
      <c r="N105" s="17"/>
      <c r="O105" s="17"/>
      <c r="P105" s="17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ht="19.899999999999999" customHeight="1" x14ac:dyDescent="0.25">
      <c r="C110" s="1"/>
      <c r="E110" s="1"/>
      <c r="F110" s="1"/>
      <c r="J110" s="1"/>
    </row>
    <row r="111" spans="3:19" ht="19.899999999999999" customHeight="1" x14ac:dyDescent="0.25">
      <c r="C111" s="1"/>
      <c r="E111" s="1"/>
      <c r="F111" s="1"/>
      <c r="J111" s="1"/>
    </row>
    <row r="112" spans="3:19" ht="19.899999999999999" customHeight="1" x14ac:dyDescent="0.25">
      <c r="C112" s="1"/>
      <c r="E112" s="1"/>
      <c r="F112" s="1"/>
      <c r="J112" s="1"/>
    </row>
    <row r="113" spans="3:10" ht="19.899999999999999" customHeight="1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  <row r="234" spans="3:10" x14ac:dyDescent="0.25">
      <c r="C234" s="1"/>
      <c r="E234" s="1"/>
      <c r="F234" s="1"/>
      <c r="J234" s="1"/>
    </row>
    <row r="235" spans="3:10" x14ac:dyDescent="0.25">
      <c r="C235" s="1"/>
      <c r="E235" s="1"/>
      <c r="F235" s="1"/>
      <c r="J235" s="1"/>
    </row>
    <row r="236" spans="3:10" x14ac:dyDescent="0.25">
      <c r="C236" s="1"/>
      <c r="E236" s="1"/>
      <c r="F236" s="1"/>
      <c r="J236" s="1"/>
    </row>
  </sheetData>
  <sheetProtection algorithmName="SHA-512" hashValue="mtXjbqshfR8c/XTnVMFhSM+OKZsOBCoUD+mVQrlLZkKQjhX6ycR1A0NepT/nR59/6l8v4OfIUmnYXKOPsdWjuA==" saltValue="qAk4BSjsI8uO9Add6CxDYg==" spinCount="100000" sheet="1" objects="1" scenarios="1"/>
  <mergeCells count="16">
    <mergeCell ref="B1:D1"/>
    <mergeCell ref="G5:H5"/>
    <mergeCell ref="J7:J16"/>
    <mergeCell ref="O7:O16"/>
    <mergeCell ref="I7:I16"/>
    <mergeCell ref="L7:L16"/>
    <mergeCell ref="V7:V10"/>
    <mergeCell ref="V12:V15"/>
    <mergeCell ref="K7:K16"/>
    <mergeCell ref="M7:M16"/>
    <mergeCell ref="N7:N16"/>
    <mergeCell ref="B20:G20"/>
    <mergeCell ref="R19:T19"/>
    <mergeCell ref="R18:T18"/>
    <mergeCell ref="B18:G18"/>
    <mergeCell ref="B19:H19"/>
  </mergeCells>
  <conditionalFormatting sqref="G7:H16 R7:R16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6">
    <cfRule type="notContainsBlanks" dxfId="2" priority="78">
      <formula>LEN(TRIM(G7))&gt;0</formula>
    </cfRule>
  </conditionalFormatting>
  <conditionalFormatting sqref="T7:T16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" xr:uid="{C9369DE5-2385-49FF-A754-5F8F05635E82}">
      <formula1>"ANO,NE"</formula1>
    </dataValidation>
    <dataValidation type="list" allowBlank="1" showInputMessage="1" showErrorMessage="1" sqref="E7:E16" xr:uid="{349A6282-9232-40B5-B155-0C95E3B5B228}">
      <formula1>"ks,bal,sada,m,"</formula1>
    </dataValidation>
  </dataValidations>
  <hyperlinks>
    <hyperlink ref="H6" location="'Výpočetní technika'!B20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V11 V7 V16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2025-06-12T05:31:07Z</cp:lastPrinted>
  <dcterms:created xsi:type="dcterms:W3CDTF">2014-03-05T12:43:32Z</dcterms:created>
  <dcterms:modified xsi:type="dcterms:W3CDTF">2025-06-30T11:27:48Z</dcterms:modified>
</cp:coreProperties>
</file>