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ese\3a-OSTATNÍ\VT\VT 2025\VT 086 ERDF\změna ZD\"/>
    </mc:Choice>
  </mc:AlternateContent>
  <xr:revisionPtr revIDLastSave="0" documentId="13_ncr:1_{39C545B4-CE33-4E3A-BDA0-2D4A948BA4BF}" xr6:coauthVersionLast="47" xr6:coauthVersionMax="47" xr10:uidLastSave="{00000000-0000-0000-0000-000000000000}"/>
  <bookViews>
    <workbookView xWindow="1860" yWindow="1860" windowWidth="25095" windowHeight="152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9" i="1" l="1"/>
  <c r="T9" i="1"/>
  <c r="S10" i="1"/>
  <c r="T10" i="1"/>
  <c r="S11" i="1"/>
  <c r="T11" i="1"/>
  <c r="S12" i="1"/>
  <c r="T12" i="1"/>
  <c r="P9" i="1"/>
  <c r="P10" i="1"/>
  <c r="P11" i="1"/>
  <c r="P12" i="1"/>
  <c r="S7" i="1"/>
  <c r="P7" i="1"/>
  <c r="R15" i="1" l="1"/>
  <c r="Q15" i="1"/>
</calcChain>
</file>

<file path=xl/sharedStrings.xml><?xml version="1.0" encoding="utf-8"?>
<sst xmlns="http://schemas.openxmlformats.org/spreadsheetml/2006/main" count="63" uniqueCount="54">
  <si>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</si>
  <si>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</si>
  <si>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</si>
  <si>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</si>
  <si>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</si>
  <si>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</si>
  <si>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</si>
  <si>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</si>
  <si>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</si>
  <si>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</si>
  <si>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</si>
  <si>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</si>
  <si>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</si>
  <si>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30233132-5 - Diskové jednotky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</si>
  <si>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</si>
  <si>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</si>
  <si>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</si>
  <si>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</si>
  <si>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</si>
  <si>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</si>
  <si>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</si>
  <si>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</si>
  <si>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</si>
  <si>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</si>
  <si>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</si>
  <si>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</si>
  <si>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</si>
  <si>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</si>
  <si>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</si>
  <si>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</si>
  <si>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</si>
  <si>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</si>
  <si>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</si>
  <si>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</si>
  <si>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</si>
  <si>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</si>
  <si>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086 - 2025 </t>
  </si>
  <si>
    <t>Mgr. Antonín Hrubý, 
Tel.: 37763 1917,
724 269 982</t>
  </si>
  <si>
    <t>Univerzitní 22, 
301 00 Plzeň,
budova Fakulty strojní - Odbor celoživotního a distančního vzdělávání,
6. patro - místnost UK 611</t>
  </si>
  <si>
    <t>21 dní</t>
  </si>
  <si>
    <t>Název projektu: ERDF SP ZČU
Číslo projektu: CZ.02.02.01/00/23_024/0008981</t>
  </si>
  <si>
    <t>Společná faktura</t>
  </si>
  <si>
    <t>Počítač</t>
  </si>
  <si>
    <t>Klávesnice</t>
  </si>
  <si>
    <t>Profesionální monitor</t>
  </si>
  <si>
    <t>Myš</t>
  </si>
  <si>
    <t>Externí disk</t>
  </si>
  <si>
    <t>NE</t>
  </si>
  <si>
    <t>Operační systém Windows 11, předinstalovaný (nesmí to být licence typu K12 (EDU)).
OS Windows požadujeme z důvodu kompatibility s interními aplikacemi ZČU (Stag, Magion,...).</t>
  </si>
  <si>
    <t>Česká lokalizace, numerická část klávesnice, klávesy pro ovládání multimédií (ovládání hlasitosti atp.).</t>
  </si>
  <si>
    <t>Pro praváky, bezdrátové připojení skrze USB příjmač, citlivost nejméně 6400 DPI s možností měnit citlivost, minimálně 6 tlačítek.</t>
  </si>
  <si>
    <t>SSD externí disk, kapacita 2 TB, připojení USB 3.2.</t>
  </si>
  <si>
    <t>Počítač vhodný pro střih 4K videa - procesor s min. 24 jádry (výkon procesoru v Passmark CPU - více než 58 000 bodů),
vodní chlazení CPU, 
operační paměť min. 64 GB DDR5, 
grafická karta s pamětí alespoň 16 GB GDDR7 a podporou technologie Ray-Tracing a DLSS, 
výkon grafické karty v benchmarku Passmark více než 36 000 bodů,
úložiště alespoň 4 TB M.2 SSD.</t>
  </si>
  <si>
    <r>
      <t xml:space="preserve">Rozlišení 4K (poměr stran 16:9), matný povrch obrazovky, úhlopříčka 27", IPS panel, 10bit barvy, 100% sRGB, nastavitelná výška monitoru, konektory HDMI a DisplayPort.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</si>
</sst>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8" fillId="0" borderId="0"/>
    <xf numFmtId="0" fontId="9" fillId="0" borderId="0"/>
    <xf numFmtId="0" fontId="26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7" fillId="4" borderId="4" xfId="3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3" fillId="3" borderId="22" xfId="0" applyFont="1" applyFill="1" applyBorder="1" applyAlignment="1" applyProtection="1">
      <alignment horizontal="left" vertical="center" wrapText="1" indent="1"/>
    </xf>
    <xf numFmtId="0" fontId="28" fillId="4" borderId="22" xfId="0" applyFont="1" applyFill="1" applyBorder="1" applyAlignment="1" applyProtection="1">
      <alignment horizontal="center" vertical="center" wrapText="1"/>
    </xf>
    <xf numFmtId="165" fontId="0" fillId="0" borderId="22" xfId="0" applyNumberFormat="1" applyBorder="1" applyAlignment="1" applyProtection="1">
      <alignment horizontal="right" vertical="center" inden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4" fillId="4" borderId="17" xfId="0" applyFont="1" applyFill="1" applyBorder="1" applyAlignment="1" applyProtection="1">
      <alignment horizontal="center" vertical="center" wrapText="1"/>
    </xf>
    <xf numFmtId="165" fontId="0" fillId="0" borderId="17" xfId="0" applyNumberFormat="1" applyBorder="1" applyAlignment="1" applyProtection="1">
      <alignment horizontal="right" vertical="center" inden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4" fillId="4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4" fillId="4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164" fontId="14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13" fillId="6" borderId="19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L1" zoomScale="87" zoomScaleNormal="87" workbookViewId="0">
      <selection activeCell="R10" sqref="R10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2" customWidth="1"/>
    <col min="4" max="4" width="12.28515625" style="83" customWidth="1"/>
    <col min="5" max="5" width="10.5703125" style="20" customWidth="1"/>
    <col min="6" max="6" width="121.28515625" style="2" customWidth="1"/>
    <col min="7" max="7" width="35.85546875" style="4" customWidth="1"/>
    <col min="8" max="8" width="27.42578125" style="4" customWidth="1"/>
    <col min="9" max="9" width="25.7109375" style="4" customWidth="1"/>
    <col min="10" max="10" width="16.140625" style="2" customWidth="1"/>
    <col min="11" max="11" width="48.5703125" style="1" customWidth="1"/>
    <col min="12" max="12" width="28.42578125" style="1" customWidth="1"/>
    <col min="13" max="13" width="23.5703125" style="1" customWidth="1"/>
    <col min="14" max="14" width="45" style="4" customWidth="1"/>
    <col min="15" max="15" width="27.28515625" style="4" customWidth="1"/>
    <col min="16" max="16" width="20.42578125" style="4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3.7109375" style="15" customWidth="1"/>
    <col min="23" max="16384" width="9.140625" style="1"/>
  </cols>
  <sheetData>
    <row r="1" spans="1:22" ht="40.9" customHeight="1" x14ac:dyDescent="0.25">
      <c r="B1" s="112" t="s">
        <v>36</v>
      </c>
      <c r="C1" s="113"/>
      <c r="D1" s="113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14" t="s">
        <v>2</v>
      </c>
      <c r="H5" s="115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16</v>
      </c>
      <c r="D6" s="25" t="s">
        <v>4</v>
      </c>
      <c r="E6" s="25" t="s">
        <v>17</v>
      </c>
      <c r="F6" s="25" t="s">
        <v>18</v>
      </c>
      <c r="G6" s="26" t="s">
        <v>31</v>
      </c>
      <c r="H6" s="27" t="s">
        <v>33</v>
      </c>
      <c r="I6" s="28" t="s">
        <v>19</v>
      </c>
      <c r="J6" s="25" t="s">
        <v>20</v>
      </c>
      <c r="K6" s="25" t="s">
        <v>35</v>
      </c>
      <c r="L6" s="29" t="s">
        <v>21</v>
      </c>
      <c r="M6" s="30" t="s">
        <v>22</v>
      </c>
      <c r="N6" s="29" t="s">
        <v>23</v>
      </c>
      <c r="O6" s="25" t="s">
        <v>29</v>
      </c>
      <c r="P6" s="29" t="s">
        <v>24</v>
      </c>
      <c r="Q6" s="25" t="s">
        <v>5</v>
      </c>
      <c r="R6" s="31" t="s">
        <v>6</v>
      </c>
      <c r="S6" s="32" t="s">
        <v>7</v>
      </c>
      <c r="T6" s="32" t="s">
        <v>8</v>
      </c>
      <c r="U6" s="29" t="s">
        <v>25</v>
      </c>
      <c r="V6" s="29" t="s">
        <v>26</v>
      </c>
    </row>
    <row r="7" spans="1:22" ht="139.5" customHeight="1" thickTop="1" x14ac:dyDescent="0.25">
      <c r="A7" s="33"/>
      <c r="B7" s="131">
        <v>1</v>
      </c>
      <c r="C7" s="133" t="s">
        <v>42</v>
      </c>
      <c r="D7" s="135">
        <v>1</v>
      </c>
      <c r="E7" s="137" t="s">
        <v>32</v>
      </c>
      <c r="F7" s="34" t="s">
        <v>52</v>
      </c>
      <c r="G7" s="85"/>
      <c r="H7" s="35" t="s">
        <v>47</v>
      </c>
      <c r="I7" s="128" t="s">
        <v>41</v>
      </c>
      <c r="J7" s="125" t="s">
        <v>34</v>
      </c>
      <c r="K7" s="128" t="s">
        <v>40</v>
      </c>
      <c r="L7" s="139"/>
      <c r="M7" s="99" t="s">
        <v>37</v>
      </c>
      <c r="N7" s="99" t="s">
        <v>38</v>
      </c>
      <c r="O7" s="103" t="s">
        <v>39</v>
      </c>
      <c r="P7" s="106">
        <f>D7*Q7</f>
        <v>91000</v>
      </c>
      <c r="Q7" s="108">
        <v>91000</v>
      </c>
      <c r="R7" s="90"/>
      <c r="S7" s="36">
        <f>D7*R7</f>
        <v>0</v>
      </c>
      <c r="T7" s="110" t="str">
        <f>IF(R7+R8, IF(R7+R8&gt;Q7,"NEVYHOVUJE","VYHOVUJE")," ")</f>
        <v xml:space="preserve"> </v>
      </c>
      <c r="U7" s="96"/>
      <c r="V7" s="94" t="s">
        <v>11</v>
      </c>
    </row>
    <row r="8" spans="1:22" ht="54" customHeight="1" x14ac:dyDescent="0.25">
      <c r="A8" s="33"/>
      <c r="B8" s="132"/>
      <c r="C8" s="134"/>
      <c r="D8" s="136"/>
      <c r="E8" s="138"/>
      <c r="F8" s="37" t="s">
        <v>48</v>
      </c>
      <c r="G8" s="86"/>
      <c r="H8" s="38" t="s">
        <v>47</v>
      </c>
      <c r="I8" s="129"/>
      <c r="J8" s="126"/>
      <c r="K8" s="129"/>
      <c r="L8" s="140"/>
      <c r="M8" s="100"/>
      <c r="N8" s="100"/>
      <c r="O8" s="104"/>
      <c r="P8" s="107"/>
      <c r="Q8" s="109"/>
      <c r="R8" s="91"/>
      <c r="S8" s="39">
        <f>D7*R8</f>
        <v>0</v>
      </c>
      <c r="T8" s="111"/>
      <c r="U8" s="97"/>
      <c r="V8" s="95"/>
    </row>
    <row r="9" spans="1:22" ht="66.75" customHeight="1" x14ac:dyDescent="0.25">
      <c r="A9" s="33"/>
      <c r="B9" s="40">
        <v>2</v>
      </c>
      <c r="C9" s="41" t="s">
        <v>43</v>
      </c>
      <c r="D9" s="42">
        <v>1</v>
      </c>
      <c r="E9" s="43" t="s">
        <v>32</v>
      </c>
      <c r="F9" s="37" t="s">
        <v>49</v>
      </c>
      <c r="G9" s="86"/>
      <c r="H9" s="38" t="s">
        <v>47</v>
      </c>
      <c r="I9" s="129"/>
      <c r="J9" s="126"/>
      <c r="K9" s="129"/>
      <c r="L9" s="140"/>
      <c r="M9" s="101"/>
      <c r="N9" s="101"/>
      <c r="O9" s="104"/>
      <c r="P9" s="44">
        <f>D9*Q9</f>
        <v>2000</v>
      </c>
      <c r="Q9" s="45">
        <v>2000</v>
      </c>
      <c r="R9" s="91"/>
      <c r="S9" s="39">
        <f>D9*R9</f>
        <v>0</v>
      </c>
      <c r="T9" s="46" t="str">
        <f t="shared" ref="T9:T12" si="0">IF(ISNUMBER(R9), IF(R9&gt;Q9,"NEVYHOVUJE","VYHOVUJE")," ")</f>
        <v xml:space="preserve"> </v>
      </c>
      <c r="U9" s="97"/>
      <c r="V9" s="47" t="s">
        <v>15</v>
      </c>
    </row>
    <row r="10" spans="1:22" ht="99" customHeight="1" x14ac:dyDescent="0.25">
      <c r="A10" s="33"/>
      <c r="B10" s="48">
        <v>3</v>
      </c>
      <c r="C10" s="49" t="s">
        <v>44</v>
      </c>
      <c r="D10" s="50">
        <v>2</v>
      </c>
      <c r="E10" s="51" t="s">
        <v>32</v>
      </c>
      <c r="F10" s="52" t="s">
        <v>53</v>
      </c>
      <c r="G10" s="87"/>
      <c r="H10" s="89"/>
      <c r="I10" s="129"/>
      <c r="J10" s="126"/>
      <c r="K10" s="129"/>
      <c r="L10" s="140"/>
      <c r="M10" s="101"/>
      <c r="N10" s="101"/>
      <c r="O10" s="104"/>
      <c r="P10" s="54">
        <f>D10*Q10</f>
        <v>38000</v>
      </c>
      <c r="Q10" s="55">
        <v>19000</v>
      </c>
      <c r="R10" s="92"/>
      <c r="S10" s="56">
        <f>D10*R10</f>
        <v>0</v>
      </c>
      <c r="T10" s="57" t="str">
        <f t="shared" si="0"/>
        <v xml:space="preserve"> </v>
      </c>
      <c r="U10" s="97"/>
      <c r="V10" s="58" t="s">
        <v>12</v>
      </c>
    </row>
    <row r="11" spans="1:22" ht="66.75" customHeight="1" x14ac:dyDescent="0.25">
      <c r="A11" s="33"/>
      <c r="B11" s="48">
        <v>4</v>
      </c>
      <c r="C11" s="59" t="s">
        <v>45</v>
      </c>
      <c r="D11" s="50">
        <v>1</v>
      </c>
      <c r="E11" s="51" t="s">
        <v>32</v>
      </c>
      <c r="F11" s="60" t="s">
        <v>50</v>
      </c>
      <c r="G11" s="87"/>
      <c r="H11" s="53" t="s">
        <v>47</v>
      </c>
      <c r="I11" s="129"/>
      <c r="J11" s="126"/>
      <c r="K11" s="129"/>
      <c r="L11" s="140"/>
      <c r="M11" s="101"/>
      <c r="N11" s="101"/>
      <c r="O11" s="104"/>
      <c r="P11" s="54">
        <f>D11*Q11</f>
        <v>1000</v>
      </c>
      <c r="Q11" s="55">
        <v>1000</v>
      </c>
      <c r="R11" s="92"/>
      <c r="S11" s="56">
        <f>D11*R11</f>
        <v>0</v>
      </c>
      <c r="T11" s="57" t="str">
        <f t="shared" si="0"/>
        <v xml:space="preserve"> </v>
      </c>
      <c r="U11" s="97"/>
      <c r="V11" s="58" t="s">
        <v>14</v>
      </c>
    </row>
    <row r="12" spans="1:22" ht="66.75" customHeight="1" thickBot="1" x14ac:dyDescent="0.3">
      <c r="A12" s="33"/>
      <c r="B12" s="61">
        <v>5</v>
      </c>
      <c r="C12" s="62" t="s">
        <v>46</v>
      </c>
      <c r="D12" s="63">
        <v>1</v>
      </c>
      <c r="E12" s="64" t="s">
        <v>32</v>
      </c>
      <c r="F12" s="65" t="s">
        <v>51</v>
      </c>
      <c r="G12" s="88"/>
      <c r="H12" s="66" t="s">
        <v>47</v>
      </c>
      <c r="I12" s="130"/>
      <c r="J12" s="127"/>
      <c r="K12" s="130"/>
      <c r="L12" s="141"/>
      <c r="M12" s="102"/>
      <c r="N12" s="102"/>
      <c r="O12" s="105"/>
      <c r="P12" s="67">
        <f>D12*Q12</f>
        <v>3200</v>
      </c>
      <c r="Q12" s="68">
        <v>3200</v>
      </c>
      <c r="R12" s="93"/>
      <c r="S12" s="69">
        <f>D12*R12</f>
        <v>0</v>
      </c>
      <c r="T12" s="70" t="str">
        <f t="shared" si="0"/>
        <v xml:space="preserve"> </v>
      </c>
      <c r="U12" s="98"/>
      <c r="V12" s="71" t="s">
        <v>13</v>
      </c>
    </row>
    <row r="13" spans="1:22" ht="17.45" customHeight="1" thickTop="1" thickBot="1" x14ac:dyDescent="0.3"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</row>
    <row r="14" spans="1:22" ht="51.75" customHeight="1" thickTop="1" thickBot="1" x14ac:dyDescent="0.3">
      <c r="B14" s="123" t="s">
        <v>28</v>
      </c>
      <c r="C14" s="123"/>
      <c r="D14" s="123"/>
      <c r="E14" s="123"/>
      <c r="F14" s="123"/>
      <c r="G14" s="123"/>
      <c r="H14" s="72"/>
      <c r="I14" s="72"/>
      <c r="J14" s="73"/>
      <c r="K14" s="73"/>
      <c r="L14" s="23"/>
      <c r="M14" s="23"/>
      <c r="N14" s="23"/>
      <c r="O14" s="74"/>
      <c r="P14" s="74"/>
      <c r="Q14" s="75" t="s">
        <v>9</v>
      </c>
      <c r="R14" s="120" t="s">
        <v>10</v>
      </c>
      <c r="S14" s="121"/>
      <c r="T14" s="122"/>
      <c r="U14" s="76"/>
      <c r="V14" s="77"/>
    </row>
    <row r="15" spans="1:22" ht="50.45" customHeight="1" thickTop="1" thickBot="1" x14ac:dyDescent="0.3">
      <c r="B15" s="124" t="s">
        <v>27</v>
      </c>
      <c r="C15" s="124"/>
      <c r="D15" s="124"/>
      <c r="E15" s="124"/>
      <c r="F15" s="124"/>
      <c r="G15" s="124"/>
      <c r="H15" s="124"/>
      <c r="I15" s="78"/>
      <c r="L15" s="5"/>
      <c r="M15" s="5"/>
      <c r="N15" s="5"/>
      <c r="O15" s="79"/>
      <c r="P15" s="79"/>
      <c r="Q15" s="80">
        <f>SUM(P7:P12)</f>
        <v>135200</v>
      </c>
      <c r="R15" s="117">
        <f>SUM(S7:S12)</f>
        <v>0</v>
      </c>
      <c r="S15" s="118"/>
      <c r="T15" s="119"/>
    </row>
    <row r="16" spans="1:22" ht="15.75" thickTop="1" x14ac:dyDescent="0.25">
      <c r="B16" s="116" t="s">
        <v>30</v>
      </c>
      <c r="C16" s="116"/>
      <c r="D16" s="116"/>
      <c r="E16" s="116"/>
      <c r="F16" s="116"/>
      <c r="G16" s="116"/>
      <c r="H16" s="14"/>
      <c r="I16" s="9"/>
      <c r="J16" s="9"/>
      <c r="K16" s="9"/>
      <c r="L16" s="9"/>
      <c r="M16" s="9"/>
      <c r="N16" s="15"/>
      <c r="O16" s="15"/>
      <c r="P16" s="15"/>
      <c r="Q16" s="9"/>
      <c r="R16" s="9"/>
      <c r="S16" s="9"/>
    </row>
    <row r="17" spans="2:19" x14ac:dyDescent="0.25">
      <c r="B17" s="81"/>
      <c r="C17" s="81"/>
      <c r="D17" s="81"/>
      <c r="E17" s="81"/>
      <c r="F17" s="81"/>
      <c r="G17" s="14"/>
      <c r="H17" s="14"/>
      <c r="I17" s="9"/>
      <c r="J17" s="9"/>
      <c r="K17" s="9"/>
      <c r="L17" s="9"/>
      <c r="M17" s="9"/>
      <c r="N17" s="15"/>
      <c r="O17" s="15"/>
      <c r="P17" s="15"/>
      <c r="Q17" s="9"/>
      <c r="R17" s="9"/>
      <c r="S17" s="9"/>
    </row>
    <row r="18" spans="2:19" x14ac:dyDescent="0.25">
      <c r="B18" s="81"/>
      <c r="C18" s="81"/>
      <c r="D18" s="81"/>
      <c r="E18" s="81"/>
      <c r="F18" s="81"/>
      <c r="G18" s="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2:19" x14ac:dyDescent="0.25">
      <c r="B19" s="81"/>
      <c r="C19" s="81"/>
      <c r="D19" s="81"/>
      <c r="E19" s="81"/>
      <c r="F19" s="81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19" ht="19.899999999999999" customHeight="1" x14ac:dyDescent="0.25">
      <c r="C20" s="73"/>
      <c r="D20" s="82"/>
      <c r="E20" s="73"/>
      <c r="F20" s="73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19" ht="19.899999999999999" customHeight="1" x14ac:dyDescent="0.25">
      <c r="H21" s="8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19" ht="19.899999999999999" customHeight="1" x14ac:dyDescent="0.25">
      <c r="C22" s="73"/>
      <c r="D22" s="82"/>
      <c r="E22" s="73"/>
      <c r="F22" s="73"/>
      <c r="G22" s="14"/>
      <c r="H22" s="14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19" ht="19.899999999999999" customHeight="1" x14ac:dyDescent="0.25">
      <c r="C23" s="73"/>
      <c r="D23" s="82"/>
      <c r="E23" s="73"/>
      <c r="F23" s="73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19" ht="19.899999999999999" customHeight="1" x14ac:dyDescent="0.25">
      <c r="C24" s="73"/>
      <c r="D24" s="82"/>
      <c r="E24" s="73"/>
      <c r="F24" s="73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19" ht="19.899999999999999" customHeight="1" x14ac:dyDescent="0.25">
      <c r="C25" s="73"/>
      <c r="D25" s="82"/>
      <c r="E25" s="73"/>
      <c r="F25" s="73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19" ht="19.899999999999999" customHeight="1" x14ac:dyDescent="0.25">
      <c r="C26" s="73"/>
      <c r="D26" s="82"/>
      <c r="E26" s="73"/>
      <c r="F26" s="73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19" ht="19.899999999999999" customHeight="1" x14ac:dyDescent="0.25">
      <c r="C27" s="73"/>
      <c r="D27" s="82"/>
      <c r="E27" s="73"/>
      <c r="F27" s="73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19" ht="19.899999999999999" customHeight="1" x14ac:dyDescent="0.25">
      <c r="C28" s="73"/>
      <c r="D28" s="82"/>
      <c r="E28" s="73"/>
      <c r="F28" s="73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19" ht="19.899999999999999" customHeight="1" x14ac:dyDescent="0.25">
      <c r="C29" s="73"/>
      <c r="D29" s="82"/>
      <c r="E29" s="73"/>
      <c r="F29" s="73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19" ht="19.899999999999999" customHeight="1" x14ac:dyDescent="0.25">
      <c r="C30" s="73"/>
      <c r="D30" s="82"/>
      <c r="E30" s="73"/>
      <c r="F30" s="73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19" ht="19.899999999999999" customHeight="1" x14ac:dyDescent="0.25">
      <c r="C31" s="73"/>
      <c r="D31" s="82"/>
      <c r="E31" s="73"/>
      <c r="F31" s="73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19" ht="19.899999999999999" customHeight="1" x14ac:dyDescent="0.25">
      <c r="C32" s="73"/>
      <c r="D32" s="82"/>
      <c r="E32" s="73"/>
      <c r="F32" s="73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73"/>
      <c r="D33" s="82"/>
      <c r="E33" s="73"/>
      <c r="F33" s="73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73"/>
      <c r="D34" s="82"/>
      <c r="E34" s="73"/>
      <c r="F34" s="73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73"/>
      <c r="D35" s="82"/>
      <c r="E35" s="73"/>
      <c r="F35" s="73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73"/>
      <c r="D36" s="82"/>
      <c r="E36" s="73"/>
      <c r="F36" s="73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73"/>
      <c r="D37" s="82"/>
      <c r="E37" s="73"/>
      <c r="F37" s="73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73"/>
      <c r="D38" s="82"/>
      <c r="E38" s="73"/>
      <c r="F38" s="73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73"/>
      <c r="D39" s="82"/>
      <c r="E39" s="73"/>
      <c r="F39" s="73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73"/>
      <c r="D40" s="82"/>
      <c r="E40" s="73"/>
      <c r="F40" s="73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73"/>
      <c r="D41" s="82"/>
      <c r="E41" s="73"/>
      <c r="F41" s="73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73"/>
      <c r="D42" s="82"/>
      <c r="E42" s="73"/>
      <c r="F42" s="73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73"/>
      <c r="D43" s="82"/>
      <c r="E43" s="73"/>
      <c r="F43" s="73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73"/>
      <c r="D44" s="82"/>
      <c r="E44" s="73"/>
      <c r="F44" s="73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73"/>
      <c r="D45" s="82"/>
      <c r="E45" s="73"/>
      <c r="F45" s="73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73"/>
      <c r="D46" s="82"/>
      <c r="E46" s="73"/>
      <c r="F46" s="73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73"/>
      <c r="D47" s="82"/>
      <c r="E47" s="73"/>
      <c r="F47" s="73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73"/>
      <c r="D48" s="82"/>
      <c r="E48" s="73"/>
      <c r="F48" s="73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73"/>
      <c r="D49" s="82"/>
      <c r="E49" s="73"/>
      <c r="F49" s="73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73"/>
      <c r="D50" s="82"/>
      <c r="E50" s="73"/>
      <c r="F50" s="73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73"/>
      <c r="D51" s="82"/>
      <c r="E51" s="73"/>
      <c r="F51" s="73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73"/>
      <c r="D52" s="82"/>
      <c r="E52" s="73"/>
      <c r="F52" s="73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73"/>
      <c r="D53" s="82"/>
      <c r="E53" s="73"/>
      <c r="F53" s="73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73"/>
      <c r="D54" s="82"/>
      <c r="E54" s="73"/>
      <c r="F54" s="73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73"/>
      <c r="D55" s="82"/>
      <c r="E55" s="73"/>
      <c r="F55" s="73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73"/>
      <c r="D56" s="82"/>
      <c r="E56" s="73"/>
      <c r="F56" s="73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73"/>
      <c r="D57" s="82"/>
      <c r="E57" s="73"/>
      <c r="F57" s="73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73"/>
      <c r="D58" s="82"/>
      <c r="E58" s="73"/>
      <c r="F58" s="73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73"/>
      <c r="D59" s="82"/>
      <c r="E59" s="73"/>
      <c r="F59" s="73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73"/>
      <c r="D60" s="82"/>
      <c r="E60" s="73"/>
      <c r="F60" s="73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73"/>
      <c r="D61" s="82"/>
      <c r="E61" s="73"/>
      <c r="F61" s="73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73"/>
      <c r="D62" s="82"/>
      <c r="E62" s="73"/>
      <c r="F62" s="73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73"/>
      <c r="D63" s="82"/>
      <c r="E63" s="73"/>
      <c r="F63" s="73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73"/>
      <c r="D64" s="82"/>
      <c r="E64" s="73"/>
      <c r="F64" s="73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73"/>
      <c r="D65" s="82"/>
      <c r="E65" s="73"/>
      <c r="F65" s="73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73"/>
      <c r="D66" s="82"/>
      <c r="E66" s="73"/>
      <c r="F66" s="73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73"/>
      <c r="D67" s="82"/>
      <c r="E67" s="73"/>
      <c r="F67" s="73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73"/>
      <c r="D68" s="82"/>
      <c r="E68" s="73"/>
      <c r="F68" s="73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73"/>
      <c r="D69" s="82"/>
      <c r="E69" s="73"/>
      <c r="F69" s="73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73"/>
      <c r="D70" s="82"/>
      <c r="E70" s="73"/>
      <c r="F70" s="73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73"/>
      <c r="D71" s="82"/>
      <c r="E71" s="73"/>
      <c r="F71" s="73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73"/>
      <c r="D72" s="82"/>
      <c r="E72" s="73"/>
      <c r="F72" s="73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73"/>
      <c r="D73" s="82"/>
      <c r="E73" s="73"/>
      <c r="F73" s="73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73"/>
      <c r="D74" s="82"/>
      <c r="E74" s="73"/>
      <c r="F74" s="73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73"/>
      <c r="D75" s="82"/>
      <c r="E75" s="73"/>
      <c r="F75" s="73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73"/>
      <c r="D76" s="82"/>
      <c r="E76" s="73"/>
      <c r="F76" s="73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73"/>
      <c r="D77" s="82"/>
      <c r="E77" s="73"/>
      <c r="F77" s="73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73"/>
      <c r="D78" s="82"/>
      <c r="E78" s="73"/>
      <c r="F78" s="73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73"/>
      <c r="D79" s="82"/>
      <c r="E79" s="73"/>
      <c r="F79" s="73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73"/>
      <c r="D80" s="82"/>
      <c r="E80" s="73"/>
      <c r="F80" s="73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73"/>
      <c r="D81" s="82"/>
      <c r="E81" s="73"/>
      <c r="F81" s="73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73"/>
      <c r="D82" s="82"/>
      <c r="E82" s="73"/>
      <c r="F82" s="73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73"/>
      <c r="D83" s="82"/>
      <c r="E83" s="73"/>
      <c r="F83" s="73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73"/>
      <c r="D84" s="82"/>
      <c r="E84" s="73"/>
      <c r="F84" s="73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73"/>
      <c r="D85" s="82"/>
      <c r="E85" s="73"/>
      <c r="F85" s="73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73"/>
      <c r="D86" s="82"/>
      <c r="E86" s="73"/>
      <c r="F86" s="73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73"/>
      <c r="D87" s="82"/>
      <c r="E87" s="73"/>
      <c r="F87" s="73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73"/>
      <c r="D88" s="82"/>
      <c r="E88" s="73"/>
      <c r="F88" s="73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73"/>
      <c r="D89" s="82"/>
      <c r="E89" s="73"/>
      <c r="F89" s="73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73"/>
      <c r="D90" s="82"/>
      <c r="E90" s="73"/>
      <c r="F90" s="73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73"/>
      <c r="D91" s="82"/>
      <c r="E91" s="73"/>
      <c r="F91" s="73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73"/>
      <c r="D92" s="82"/>
      <c r="E92" s="73"/>
      <c r="F92" s="73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73"/>
      <c r="D93" s="82"/>
      <c r="E93" s="73"/>
      <c r="F93" s="73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73"/>
      <c r="D94" s="82"/>
      <c r="E94" s="73"/>
      <c r="F94" s="73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73"/>
      <c r="D95" s="82"/>
      <c r="E95" s="73"/>
      <c r="F95" s="73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73"/>
      <c r="D96" s="82"/>
      <c r="E96" s="73"/>
      <c r="F96" s="73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73"/>
      <c r="D97" s="82"/>
      <c r="E97" s="73"/>
      <c r="F97" s="73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73"/>
      <c r="D98" s="82"/>
      <c r="E98" s="73"/>
      <c r="F98" s="73"/>
      <c r="G98" s="14"/>
      <c r="H98" s="14"/>
      <c r="I98" s="9"/>
      <c r="J98" s="9"/>
      <c r="K98" s="9"/>
      <c r="L98" s="9"/>
      <c r="M98" s="9"/>
      <c r="N98" s="15"/>
      <c r="O98" s="15"/>
      <c r="P98" s="15"/>
      <c r="Q98" s="9"/>
      <c r="R98" s="9"/>
      <c r="S98" s="9"/>
    </row>
    <row r="99" spans="3:19" ht="19.899999999999999" customHeight="1" x14ac:dyDescent="0.25">
      <c r="C99" s="73"/>
      <c r="D99" s="82"/>
      <c r="E99" s="73"/>
      <c r="F99" s="73"/>
      <c r="G99" s="14"/>
      <c r="H99" s="14"/>
      <c r="I99" s="9"/>
      <c r="J99" s="9"/>
      <c r="K99" s="9"/>
      <c r="L99" s="9"/>
      <c r="M99" s="9"/>
      <c r="N99" s="15"/>
      <c r="O99" s="15"/>
      <c r="P99" s="15"/>
      <c r="Q99" s="9"/>
      <c r="R99" s="9"/>
      <c r="S99" s="9"/>
    </row>
    <row r="100" spans="3:19" ht="19.899999999999999" customHeight="1" x14ac:dyDescent="0.25">
      <c r="C100" s="73"/>
      <c r="D100" s="82"/>
      <c r="E100" s="73"/>
      <c r="F100" s="73"/>
      <c r="G100" s="14"/>
      <c r="H100" s="14"/>
      <c r="I100" s="9"/>
      <c r="J100" s="9"/>
      <c r="K100" s="9"/>
      <c r="L100" s="9"/>
      <c r="M100" s="9"/>
      <c r="N100" s="15"/>
      <c r="O100" s="15"/>
      <c r="P100" s="15"/>
      <c r="Q100" s="9"/>
      <c r="R100" s="9"/>
      <c r="S100" s="9"/>
    </row>
    <row r="101" spans="3:19" ht="19.899999999999999" customHeight="1" x14ac:dyDescent="0.25">
      <c r="C101" s="73"/>
      <c r="D101" s="82"/>
      <c r="E101" s="73"/>
      <c r="F101" s="73"/>
      <c r="G101" s="14"/>
      <c r="H101" s="14"/>
      <c r="I101" s="9"/>
      <c r="J101" s="9"/>
      <c r="K101" s="9"/>
      <c r="L101" s="9"/>
      <c r="M101" s="9"/>
      <c r="N101" s="15"/>
      <c r="O101" s="15"/>
      <c r="P101" s="15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JbLbTjIaya5NJ9wOt4Ssy4m/GcHTX+UYjghJwHlRpp7hZWr4v7hzNFXPkQPGG843ce3Be31xLoJtHT7yhBbC8Q==" saltValue="yDLDSmtPq0Spez1W59Ourw==" spinCount="100000" sheet="1" objects="1" scenarios="1"/>
  <mergeCells count="23">
    <mergeCell ref="B1:D1"/>
    <mergeCell ref="G5:H5"/>
    <mergeCell ref="B16:G16"/>
    <mergeCell ref="R15:T15"/>
    <mergeCell ref="R14:T14"/>
    <mergeCell ref="B14:G14"/>
    <mergeCell ref="B15:H15"/>
    <mergeCell ref="J7:J12"/>
    <mergeCell ref="K7:K12"/>
    <mergeCell ref="I7:I12"/>
    <mergeCell ref="B7:B8"/>
    <mergeCell ref="C7:C8"/>
    <mergeCell ref="D7:D8"/>
    <mergeCell ref="E7:E8"/>
    <mergeCell ref="L7:L12"/>
    <mergeCell ref="V7:V8"/>
    <mergeCell ref="U7:U12"/>
    <mergeCell ref="M7:M12"/>
    <mergeCell ref="N7:N12"/>
    <mergeCell ref="O7:O12"/>
    <mergeCell ref="P7:P8"/>
    <mergeCell ref="Q7:Q8"/>
    <mergeCell ref="T7:T8"/>
  </mergeCells>
  <conditionalFormatting sqref="G7:H12 R7:R1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2">
    <cfRule type="notContainsBlanks" dxfId="2" priority="78">
      <formula>LEN(TRIM(G7))&gt;0</formula>
    </cfRule>
  </conditionalFormatting>
  <conditionalFormatting sqref="T7 T9: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E7 E9:E12" xr:uid="{349A6282-9232-40B5-B155-0C95E3B5B228}">
      <formula1>"ks,bal,sada,m,"</formula1>
    </dataValidation>
    <dataValidation type="list" allowBlank="1" showInputMessage="1" showErrorMessage="1" sqref="J7:J8" xr:uid="{0791A88D-3B65-403A-85AD-A4E85FF89D8F}">
      <formula1>"ANO,NE"</formula1>
    </dataValidation>
    <dataValidation type="list" allowBlank="1" showInputMessage="1" showErrorMessage="1" sqref="V7 V9:V12" xr:uid="{BE23EC8F-2F1C-43D7-ADAF-3E07DF99C056}">
      <formula1>#REF!</formula1>
    </dataValidation>
  </dataValidations>
  <hyperlinks>
    <hyperlink ref="H6" location="'Výpočetní technika'!B15" display="Odkaz na splnění požadavku Energy star nebo TCO Certified a energetický štítek*" xr:uid="{16BA92D4-1909-456E-8EDF-E625D31B196F}"/>
  </hyperlinks>
  <pageMargins left="0.19685039370078741" right="0.15748031496062992" top="0.31" bottom="0.11811023622047245" header="7.874015748031496E-2" footer="7.874015748031496E-2"/>
  <pageSetup paperSize="9" scale="22" orientation="landscape" r:id="rId1"/>
  <ignoredErrors>
    <ignoredError sqref="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2025-05-14T11:29:19Z</cp:lastPrinted>
  <dcterms:created xsi:type="dcterms:W3CDTF">2014-03-05T12:43:32Z</dcterms:created>
  <dcterms:modified xsi:type="dcterms:W3CDTF">2025-06-20T13:51:38Z</dcterms:modified>
</cp:coreProperties>
</file>