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USERS\hpeskova\Desktop\AV(II.)\AV 008-2025 (2.vyhlášení)_NPO\1 změna ZD\"/>
    </mc:Choice>
  </mc:AlternateContent>
  <xr:revisionPtr revIDLastSave="0" documentId="13_ncr:1_{FDF04234-7514-4B13-A60C-646C04703B9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VT" sheetId="1" r:id="rId1"/>
  </sheets>
  <definedNames>
    <definedName name="_xlnm.Print_Area" localSheetId="0">AVT!$B$1:$V$14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T8" i="1"/>
  <c r="P8" i="1"/>
  <c r="S7" i="1" l="1"/>
  <c r="R11" i="1" s="1"/>
  <c r="P7" i="1"/>
  <c r="Q11" i="1" s="1"/>
  <c r="T7" i="1" l="1"/>
</calcChain>
</file>

<file path=xl/sharedStrings.xml><?xml version="1.0" encoding="utf-8"?>
<sst xmlns="http://schemas.openxmlformats.org/spreadsheetml/2006/main" count="48" uniqueCount="43">
  <si>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</si>
  <si>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</si>
  <si>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</si>
  <si>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</si>
  <si>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</si>
  <si>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</si>
  <si>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</si>
  <si>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</si>
  <si>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</si>
  <si>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</si>
  <si>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</si>
  <si>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</si>
  <si>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</si>
  <si>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32321200-1 - Audiovizuální přístroje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</si>
  <si>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</si>
  <si>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r>
      <t xml:space="preserve">Odkaz na  splnění požadavku 
TCO Certified / Energy star, </t>
    </r>
    <r>
      <rPr>
        <b/>
        <sz val="11"/>
        <color rgb="FFFF0000"/>
        <rFont val="Calibri"/>
        <family val="2"/>
        <charset val="238"/>
        <scheme val="minor"/>
      </rPr>
      <t xml:space="preserve">*
</t>
    </r>
  </si>
  <si>
    <t>Měrná jednotka [MJ]</t>
  </si>
  <si>
    <t xml:space="preserve">Popis </t>
  </si>
  <si>
    <t>Název</t>
  </si>
  <si>
    <t>Fakturace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</si>
  <si>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</si>
  <si>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</si>
  <si>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</si>
  <si>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
</t>
  </si>
  <si>
    <t xml:space="preserve">POZNÁMKA 
</t>
  </si>
  <si>
    <t xml:space="preserve">CPV - výběr
AUDIOVIZUÁLNÍ TECHNIKA
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</si>
  <si>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</si>
  <si>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</si>
  <si>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>V případě, že se dodavatel při předání zboží na některá uvedená tel. čísla nedovolá, bude v takovém případě volat tel. 377 631 320.</t>
  </si>
  <si>
    <t>ks</t>
  </si>
  <si>
    <t>Milan Mašek,
Tel.: 728 099 999,
37763 8418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</si>
  <si>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</si>
  <si>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 NÁZEV A ČÍSLO DOTAČNÍHO PROJEKTU</t>
    </r>
  </si>
  <si>
    <t>Příloha č. 2 Kupní smlouvy - Technická specifikace
Audiovizuální technika (II.) 008 - 2025</t>
  </si>
  <si>
    <t>Multitouch dotykový displej s instalací a příslušenstvím</t>
  </si>
  <si>
    <t>Společná faktura</t>
  </si>
  <si>
    <t>Národní plán obnovy pro oblast vysokých škol pro roky 2023–2025
Název projektu: ZČU 2025: Směrem k udržitelné univerzitě (NPO 7.4)
Číslo projektu: NPO_ZCU_MSMT-2140/2024-4</t>
  </si>
  <si>
    <t>FST-KPV Univerzitní 22, 
301 00 Plzeň, 
Fakulta strojní - Katedra průmyslového inženýrství a managementu,
místnost UL 301</t>
  </si>
  <si>
    <t>35 dní</t>
  </si>
  <si>
    <t>NE</t>
  </si>
  <si>
    <t>Záruka na multitouch dotykový displej 60 měsíců.
Včetně kompletní montáže dodaných produktů na klíč, včetně základního zaškolení uživatelů.</t>
  </si>
  <si>
    <r>
      <rPr>
        <b/>
        <sz val="11"/>
        <color theme="1"/>
        <rFont val="Calibri"/>
        <family val="2"/>
        <charset val="238"/>
        <scheme val="minor"/>
      </rPr>
      <t xml:space="preserve">Velkoformátový multitouch dotykový displej </t>
    </r>
    <r>
      <rPr>
        <sz val="11"/>
        <color theme="1"/>
        <rFont val="Calibri"/>
        <family val="2"/>
        <charset val="238"/>
        <scheme val="minor"/>
      </rPr>
      <t>-  úhlopříčka min. 86" (cca 216 cm), D-LED, rozlišení nativní min. UHD 4K (3840 x 2160), poměr stran 16:9, barevná hloubka min. 10bit, typ panelu: IPS, jas min. 400 cd/m2, kontrast 5000:1, odezva max. 8 ms. Obnovovací frekvence min. 60 Hz. Pozorovací úhly min. 178°x178°. Konektivita min. 3x HDMI 2.0, 1x HDMI-out, 1x VGA, 3x USB 3.x, 2x USB-C (alespoň 1x s PD max. 65 W), 1x RS-232, 2x GLAN, 2x audio jack 3.5 mm, OPS slot, stereo audiosystém 2x 16 W, RAM 8 GB, interní úložiště 128 GB. Součástí dodávky integrovaný NFC zámek + PIR detektor + senzor životního prostředí včetně aplikace bez nutnosti instalace z externího zdroje, podpora funkce Miracast, Airplay, Chromecast a DLNA, OS Android 14 + Google EDLA certifikace (požadujeme z důvodu maximální kompatibility s prostředím Google včetně aplikací a služeb). Držák pro montáž displeje na zeď. Záruka 60 měsíců.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2x Pylonový zvedací systém</t>
    </r>
    <r>
      <rPr>
        <sz val="11"/>
        <color rgb="FFFF0000"/>
        <rFont val="Calibri"/>
        <family val="2"/>
        <charset val="238"/>
        <scheme val="minor"/>
      </rPr>
      <t xml:space="preserve"> (oba na jednom místě takzvaně v zákrytu)</t>
    </r>
    <r>
      <rPr>
        <b/>
        <sz val="11"/>
        <rFont val="Calibri"/>
        <family val="2"/>
        <charset val="238"/>
        <scheme val="minor"/>
      </rPr>
      <t xml:space="preserve"> - </t>
    </r>
    <r>
      <rPr>
        <sz val="11"/>
        <rFont val="Calibri"/>
        <family val="2"/>
        <charset val="238"/>
        <scheme val="minor"/>
      </rPr>
      <t>výška 305 cm</t>
    </r>
    <r>
      <rPr>
        <sz val="11"/>
        <color rgb="FFFF0000"/>
        <rFont val="Calibri"/>
        <family val="2"/>
        <charset val="238"/>
        <scheme val="minor"/>
      </rPr>
      <t xml:space="preserve"> (požadovaná výška je pevný údaj a odpovídá výšce stropu, požadujeme maximální možný rozsah pro změnu výšky tabule a displeje)</t>
    </r>
    <r>
      <rPr>
        <sz val="11"/>
        <color theme="1"/>
        <rFont val="Calibri"/>
        <family val="2"/>
        <charset val="238"/>
        <scheme val="minor"/>
      </rPr>
      <t xml:space="preserve">, včetně konstrukce pro uchycení tabule nebo dotykového displeje, včetně madla pro jejich nezávislou změnu výšky a bezpečnou manipulaci, konzole pro volitelné odsazení od stěny.
</t>
    </r>
    <r>
      <rPr>
        <b/>
        <sz val="11"/>
        <color theme="1"/>
        <rFont val="Calibri"/>
        <family val="2"/>
        <charset val="238"/>
        <scheme val="minor"/>
      </rPr>
      <t xml:space="preserve">
Přípojné místo pro montáž na stěnu nebo do stolu</t>
    </r>
    <r>
      <rPr>
        <sz val="11"/>
        <color theme="1"/>
        <rFont val="Calibri"/>
        <family val="2"/>
        <charset val="238"/>
        <scheme val="minor"/>
      </rPr>
      <t xml:space="preserve"> - min.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konektory 1x 230V, 1x HDMI, 1x VGA, 1x audio, 1x USB B, 1x USB C, 1x LAN, včetně potřebných propojovacích kabelů v délce 3 m.
</t>
    </r>
    <r>
      <rPr>
        <b/>
        <sz val="11"/>
        <color theme="1"/>
        <rFont val="Calibri"/>
        <family val="2"/>
        <charset val="238"/>
        <scheme val="minor"/>
      </rPr>
      <t xml:space="preserve">
Montážní set -</t>
    </r>
    <r>
      <rPr>
        <sz val="11"/>
        <color theme="1"/>
        <rFont val="Calibri"/>
        <family val="2"/>
        <charset val="238"/>
        <scheme val="minor"/>
      </rPr>
      <t xml:space="preserve"> veškerá potřebná kabeláž včetně propojovacích kabelů k přípojnému místu, elektroinstalační materiál.
</t>
    </r>
    <r>
      <rPr>
        <b/>
        <sz val="11"/>
        <color theme="1"/>
        <rFont val="Calibri"/>
        <family val="2"/>
        <charset val="238"/>
        <scheme val="minor"/>
      </rPr>
      <t xml:space="preserve">
Odborná montáž -</t>
    </r>
    <r>
      <rPr>
        <sz val="11"/>
        <color theme="1"/>
        <rFont val="Calibri"/>
        <family val="2"/>
        <charset val="238"/>
        <scheme val="minor"/>
      </rPr>
      <t xml:space="preserve"> kompletní montáž dodaných produktů na klíč, včetně základního zaškolení uživatelů.
</t>
    </r>
    <r>
      <rPr>
        <b/>
        <sz val="11"/>
        <color theme="1"/>
        <rFont val="Calibri"/>
        <family val="2"/>
        <charset val="238"/>
        <scheme val="minor"/>
      </rPr>
      <t>Keramická tabule 2</t>
    </r>
    <r>
      <rPr>
        <b/>
        <sz val="11"/>
        <rFont val="Calibri"/>
        <family val="2"/>
        <charset val="238"/>
        <scheme val="minor"/>
      </rPr>
      <t>00 x 100 cm ATYP -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povrch pro popis za sucha mazatelnými fixy, magnetický povrch vhodný pro vysoké zatížení, výborně stíratelný a odolný proti poškrábání.
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Set displeje na mobilním stojanu -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dotykový displej s úhlopříčkou 55" (139 cm), rozlišení 4K (3840 × 2160), konektory: 2x HDMI-in, 1x DisplayPort-in, 1x USB C (DP altmode, PD až 65W), 2x USB touch out, 1x USB 3.0, 1x Stereo Jack 3,5 mm, 1x RS232, 1x RJ45, W</t>
    </r>
    <r>
      <rPr>
        <sz val="11"/>
        <rFont val="Calibri"/>
        <family val="2"/>
        <charset val="238"/>
        <scheme val="minor"/>
      </rPr>
      <t>iFi, NFC,</t>
    </r>
    <r>
      <rPr>
        <sz val="11"/>
        <color theme="1"/>
        <rFont val="Calibri"/>
        <family val="2"/>
        <charset val="238"/>
        <scheme val="minor"/>
      </rPr>
      <t xml:space="preserve"> Bluetooth</t>
    </r>
    <r>
      <rPr>
        <sz val="11"/>
        <rFont val="Calibri"/>
        <family val="2"/>
        <charset val="238"/>
        <scheme val="minor"/>
      </rPr>
      <t>, OPS slot, O</t>
    </r>
    <r>
      <rPr>
        <sz val="11"/>
        <color theme="1"/>
        <rFont val="Calibri"/>
        <family val="2"/>
        <charset val="238"/>
        <scheme val="minor"/>
      </rPr>
      <t>S Tize</t>
    </r>
    <r>
      <rPr>
        <sz val="11"/>
        <rFont val="Calibri"/>
        <family val="2"/>
        <charset val="238"/>
        <scheme val="minor"/>
      </rPr>
      <t>n, celokovový mobilní stojan se sklopnou poličkou</t>
    </r>
    <r>
      <rPr>
        <sz val="11"/>
        <color theme="1"/>
        <rFont val="Calibri"/>
        <family val="2"/>
        <charset val="238"/>
        <scheme val="minor"/>
      </rPr>
      <t xml:space="preserve">, velká brzděná kola průměr min. 10 cm (brzda pro každé kolo), možnost otočení displeje o 90° na stojanu, veškerá potřebná kabeláž pro připojení do 10 m, ochranný oplet.
</t>
    </r>
    <r>
      <rPr>
        <b/>
        <sz val="11"/>
        <color theme="1"/>
        <rFont val="Calibri"/>
        <family val="2"/>
        <charset val="238"/>
        <scheme val="minor"/>
      </rPr>
      <t xml:space="preserve">Datový rozvaděč 6U 19" </t>
    </r>
    <r>
      <rPr>
        <sz val="11"/>
        <color theme="1"/>
        <rFont val="Calibri"/>
        <family val="2"/>
        <charset val="238"/>
        <scheme val="minor"/>
      </rPr>
      <t>- hloubka max. 400 mm, včetně příslušenství.</t>
    </r>
  </si>
  <si>
    <r>
      <rPr>
        <b/>
        <sz val="11"/>
        <color theme="1"/>
        <rFont val="Calibri"/>
        <family val="2"/>
        <charset val="238"/>
        <scheme val="minor"/>
      </rPr>
      <t xml:space="preserve">Velkoformátový multitouch dotykový displej </t>
    </r>
    <r>
      <rPr>
        <sz val="11"/>
        <color theme="1"/>
        <rFont val="Calibri"/>
        <family val="2"/>
        <charset val="238"/>
        <scheme val="minor"/>
      </rPr>
      <t>- úhlopříčka min. 86" (cca 216 cm), D-LED, rozlišení nativní min. UHD 4K (3840 x 2160), poměr stran 16:9, barevná hloubka min. 10bit, typ panelu: IPS, jas min. 400 cd/m2, kontrast 5000:1, odezva max. 8 ms. Obnovovací frekvence min. 60 Hz. Pozorovací úhly min. 178°x178°. Konektivita min. 3x HDMI 2.0, 1x HDMI-out, 1x VGA, 3x USB 3.x, 2x USB-C (aspoň 1x s PD max. 65 W), 1x RS-232, 2x GLAN, 2x audio jack 3.5 mm, OPS slot, stereo audiosystém 2x 16 W, RAM 8 GB, interní úložiště 128 GB. Součástí dodávky integrovaný NFC zámek + PIR detektor + senzor životního prostředí včetně aplikace bez nutnosti instalace z externího zdroje, podpora funkce Miracast, Airplay, Chromecast a DLNA, OS Android 14 + Google EDLA certifikace (požadujeme z důvodu maximální kompatibility s prostředím Google včetně aplikací a služeb). Držák pro montáž displeje na zeď. Záruka 60 měsíců.</t>
    </r>
    <r>
      <rPr>
        <b/>
        <sz val="11"/>
        <color theme="1"/>
        <rFont val="Calibri"/>
        <family val="2"/>
        <charset val="238"/>
        <scheme val="minor"/>
      </rPr>
      <t xml:space="preserve">
2x Pylonový zvedací systém</t>
    </r>
    <r>
      <rPr>
        <sz val="11"/>
        <color rgb="FFFF0000"/>
        <rFont val="Calibri"/>
        <family val="2"/>
        <charset val="238"/>
        <scheme val="minor"/>
      </rPr>
      <t xml:space="preserve"> (oba na jednom místě takzvaně v zákrytu)</t>
    </r>
    <r>
      <rPr>
        <b/>
        <sz val="11"/>
        <color theme="1"/>
        <rFont val="Calibri"/>
        <family val="2"/>
        <charset val="238"/>
        <scheme val="minor"/>
      </rPr>
      <t xml:space="preserve">- </t>
    </r>
    <r>
      <rPr>
        <sz val="11"/>
        <color theme="1"/>
        <rFont val="Calibri"/>
        <family val="2"/>
        <charset val="238"/>
        <scheme val="minor"/>
      </rPr>
      <t xml:space="preserve">výška 305 cm </t>
    </r>
    <r>
      <rPr>
        <sz val="11"/>
        <color rgb="FFFF0000"/>
        <rFont val="Calibri"/>
        <family val="2"/>
        <charset val="238"/>
        <scheme val="minor"/>
      </rPr>
      <t>(požadovaná výška je pevný údaj a odpovídá výšce stropu, požadujeme maximální možný rozsah pro změnu výšky tabule a displeje)</t>
    </r>
    <r>
      <rPr>
        <sz val="11"/>
        <color theme="1"/>
        <rFont val="Calibri"/>
        <family val="2"/>
        <charset val="238"/>
        <scheme val="minor"/>
      </rPr>
      <t xml:space="preserve">, včetně konstrukce pro uchycení tabule nebo dotykového displeje, včetně madla pro jejich nezávislou změnu výšky a bezpečnou manipulaci, konzole pro volitelné odsazení od stěny.
</t>
    </r>
    <r>
      <rPr>
        <b/>
        <sz val="11"/>
        <color theme="1"/>
        <rFont val="Calibri"/>
        <family val="2"/>
        <charset val="238"/>
        <scheme val="minor"/>
      </rPr>
      <t xml:space="preserve">
Přípojné místo pro montáž na stěnu nebo do stolu </t>
    </r>
    <r>
      <rPr>
        <sz val="11"/>
        <color theme="1"/>
        <rFont val="Calibri"/>
        <family val="2"/>
        <charset val="238"/>
        <scheme val="minor"/>
      </rPr>
      <t>- min.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konektory 1x 230V, 1x HDMI, 1x VGA, 1x audio, 1x USB B, 1x USB C, 1x LAN, včetně potřebných propojovacích kabelů v délce 3 m.
</t>
    </r>
    <r>
      <rPr>
        <b/>
        <sz val="11"/>
        <color theme="1"/>
        <rFont val="Calibri"/>
        <family val="2"/>
        <charset val="238"/>
        <scheme val="minor"/>
      </rPr>
      <t xml:space="preserve">
Montážní set -</t>
    </r>
    <r>
      <rPr>
        <sz val="11"/>
        <color theme="1"/>
        <rFont val="Calibri"/>
        <family val="2"/>
        <charset val="238"/>
        <scheme val="minor"/>
      </rPr>
      <t xml:space="preserve"> veškerá potřebná kabeláž včetně propojovacích kabelů k přípojnému místu, elektroinstalační materiál.
</t>
    </r>
    <r>
      <rPr>
        <b/>
        <sz val="11"/>
        <color theme="1"/>
        <rFont val="Calibri"/>
        <family val="2"/>
        <charset val="238"/>
        <scheme val="minor"/>
      </rPr>
      <t xml:space="preserve">
Odborná montáž -</t>
    </r>
    <r>
      <rPr>
        <sz val="11"/>
        <color theme="1"/>
        <rFont val="Calibri"/>
        <family val="2"/>
        <charset val="238"/>
        <scheme val="minor"/>
      </rPr>
      <t xml:space="preserve"> kompletní montáž dodaných produktů na klíč, včetně základního zaškolení uživatelů.
</t>
    </r>
    <r>
      <rPr>
        <b/>
        <sz val="11"/>
        <color theme="1"/>
        <rFont val="Calibri"/>
        <family val="2"/>
        <charset val="238"/>
        <scheme val="minor"/>
      </rPr>
      <t xml:space="preserve">
Keramická tabule 2</t>
    </r>
    <r>
      <rPr>
        <b/>
        <sz val="11"/>
        <rFont val="Calibri"/>
        <family val="2"/>
        <charset val="238"/>
        <scheme val="minor"/>
      </rPr>
      <t>00 x 100 cm ATYP -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povrch pro popis za sucha mazatelnými fixy, magnetický povrch vhodný pro vysoké zatížení, výborně stíratelný a odolný proti poškrábání.
</t>
    </r>
    <r>
      <rPr>
        <b/>
        <sz val="11"/>
        <color theme="1"/>
        <rFont val="Calibri"/>
        <family val="2"/>
        <charset val="238"/>
        <scheme val="minor"/>
      </rPr>
      <t xml:space="preserve">
Datový rozvaděč 6U 19" </t>
    </r>
    <r>
      <rPr>
        <sz val="11"/>
        <color theme="1"/>
        <rFont val="Calibri"/>
        <family val="2"/>
        <charset val="238"/>
        <scheme val="minor"/>
      </rPr>
      <t>- hloubka max. 400 mm, včetně příslušenství.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</si>
</sst>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8" fillId="0" borderId="0"/>
  </cellStyleXfs>
  <cellXfs count="89">
    <xf numFmtId="0" fontId="0" fillId="0" borderId="0" xfId="0"/>
    <xf numFmtId="0" fontId="16" fillId="4" borderId="8" xfId="0" applyFont="1" applyFill="1" applyBorder="1" applyAlignment="1" applyProtection="1">
      <alignment horizontal="left" vertical="center" wrapText="1" indent="1"/>
      <protection locked="0"/>
    </xf>
    <xf numFmtId="164" fontId="16" fillId="4" borderId="8" xfId="0" applyNumberFormat="1" applyFont="1" applyFill="1" applyBorder="1" applyAlignment="1" applyProtection="1">
      <alignment horizontal="right" vertical="center" wrapText="1" indent="1"/>
      <protection locked="0"/>
    </xf>
    <xf numFmtId="0" fontId="16" fillId="4" borderId="11" xfId="0" applyFont="1" applyFill="1" applyBorder="1" applyAlignment="1" applyProtection="1">
      <alignment horizontal="left" vertical="center" wrapText="1" indent="1"/>
      <protection locked="0"/>
    </xf>
    <xf numFmtId="164" fontId="16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22" fillId="2" borderId="0" xfId="0" applyFont="1" applyFill="1" applyAlignment="1" applyProtection="1">
      <alignment horizontal="left" vertical="center" wrapText="1"/>
    </xf>
    <xf numFmtId="0" fontId="22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8" fillId="0" borderId="0" xfId="0" applyFont="1" applyAlignment="1" applyProtection="1">
      <alignment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20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5" fillId="2" borderId="3" xfId="0" applyFont="1" applyFill="1" applyBorder="1" applyAlignment="1" applyProtection="1">
      <alignment horizontal="center" vertical="center" textRotation="90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5" fillId="5" borderId="13" xfId="0" applyFont="1" applyFill="1" applyBorder="1" applyAlignment="1" applyProtection="1">
      <alignment horizontal="center" vertical="center" wrapText="1"/>
    </xf>
    <xf numFmtId="3" fontId="0" fillId="2" borderId="10" xfId="0" applyNumberForma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left" vertical="center" wrapText="1" indent="1"/>
    </xf>
    <xf numFmtId="0" fontId="16" fillId="4" borderId="11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right" vertical="center" indent="1"/>
    </xf>
    <xf numFmtId="164" fontId="0" fillId="3" borderId="11" xfId="0" applyNumberForma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3" fontId="0" fillId="2" borderId="7" xfId="0" applyNumberForma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3" fontId="0" fillId="3" borderId="8" xfId="0" applyNumberFormat="1" applyFill="1" applyBorder="1" applyAlignment="1" applyProtection="1">
      <alignment horizontal="center" vertical="center" wrapText="1"/>
    </xf>
    <xf numFmtId="0" fontId="0" fillId="3" borderId="8" xfId="0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left" vertical="center" wrapText="1" indent="1"/>
    </xf>
    <xf numFmtId="0" fontId="16" fillId="4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 wrapText="1"/>
    </xf>
    <xf numFmtId="164" fontId="0" fillId="0" borderId="8" xfId="0" applyNumberFormat="1" applyBorder="1" applyAlignment="1" applyProtection="1">
      <alignment horizontal="right" vertical="center" indent="1"/>
    </xf>
    <xf numFmtId="164" fontId="0" fillId="3" borderId="8" xfId="0" applyNumberFormat="1" applyFill="1" applyBorder="1" applyAlignment="1" applyProtection="1">
      <alignment horizontal="right" vertical="center" indent="1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Border="1" applyAlignment="1" applyProtection="1">
      <alignment horizontal="center" vertical="center"/>
    </xf>
    <xf numFmtId="0" fontId="0" fillId="0" borderId="6" xfId="0" applyBorder="1" applyProtection="1"/>
    <xf numFmtId="0" fontId="11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vertical="center" wrapText="1"/>
    </xf>
    <xf numFmtId="49" fontId="0" fillId="0" borderId="0" xfId="0" applyNumberFormat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5" fillId="5" borderId="3" xfId="0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21" fillId="0" borderId="0" xfId="0" applyFont="1" applyAlignment="1" applyProtection="1">
      <alignment horizontal="left" vertical="center" wrapText="1"/>
    </xf>
    <xf numFmtId="164" fontId="17" fillId="0" borderId="0" xfId="0" applyNumberFormat="1" applyFont="1" applyAlignment="1" applyProtection="1">
      <alignment horizontal="right" vertical="center" indent="1"/>
    </xf>
    <xf numFmtId="164" fontId="9" fillId="0" borderId="3" xfId="0" applyNumberFormat="1" applyFont="1" applyBorder="1" applyAlignment="1" applyProtection="1">
      <alignment horizontal="center" vertical="center"/>
    </xf>
    <xf numFmtId="164" fontId="9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0" fontId="15" fillId="0" borderId="0" xfId="0" applyFont="1" applyAlignment="1" applyProtection="1">
      <alignment horizontal="left" vertical="center" wrapText="1"/>
    </xf>
  </cellXfs>
  <cellStyles count="2">
    <cellStyle name="Normální" xfId="0" builtinId="0"/>
    <cellStyle name="normální 3" xfId="1" xr:uid="{00000000-0005-0000-0000-000001000000}"/>
  </cellStyles>
  <dxfs count="12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151"/>
  <sheetViews>
    <sheetView tabSelected="1" zoomScale="91" zoomScaleNormal="91" workbookViewId="0">
      <selection activeCell="F7" sqref="F7"/>
    </sheetView>
  </sheetViews>
  <sheetFormatPr defaultRowHeight="15" x14ac:dyDescent="0.25"/>
  <cols>
    <col min="1" max="1" width="1.42578125" style="9" bestFit="1" customWidth="1"/>
    <col min="2" max="2" width="5.7109375" style="9" bestFit="1" customWidth="1"/>
    <col min="3" max="3" width="38.140625" style="8" customWidth="1"/>
    <col min="4" max="4" width="11.42578125" style="87" customWidth="1"/>
    <col min="5" max="5" width="9" style="7" bestFit="1" customWidth="1"/>
    <col min="6" max="6" width="157.85546875" style="8" customWidth="1"/>
    <col min="7" max="7" width="45" style="8" customWidth="1"/>
    <col min="8" max="8" width="30.5703125" style="8" customWidth="1"/>
    <col min="9" max="9" width="23.140625" style="8" customWidth="1"/>
    <col min="10" max="10" width="16.28515625" style="8" customWidth="1"/>
    <col min="11" max="11" width="69.140625" style="9" customWidth="1"/>
    <col min="12" max="12" width="32.42578125" style="9" customWidth="1"/>
    <col min="13" max="13" width="20.85546875" style="9" customWidth="1"/>
    <col min="14" max="14" width="37" style="8" customWidth="1"/>
    <col min="15" max="15" width="27.5703125" style="8" customWidth="1"/>
    <col min="16" max="16" width="19.85546875" style="8" hidden="1" customWidth="1"/>
    <col min="17" max="17" width="24" style="9" bestFit="1" customWidth="1"/>
    <col min="18" max="18" width="24.140625" style="9" customWidth="1"/>
    <col min="19" max="19" width="19.7109375" style="9" customWidth="1"/>
    <col min="20" max="20" width="17.85546875" style="9" customWidth="1"/>
    <col min="21" max="21" width="11.5703125" style="9" hidden="1" customWidth="1"/>
    <col min="22" max="22" width="38.42578125" style="10" customWidth="1"/>
    <col min="23" max="16384" width="9.140625" style="9"/>
  </cols>
  <sheetData>
    <row r="1" spans="2:22" ht="43.5" customHeight="1" x14ac:dyDescent="0.25">
      <c r="B1" s="5" t="s">
        <v>33</v>
      </c>
      <c r="C1" s="6"/>
      <c r="D1" s="6"/>
    </row>
    <row r="2" spans="2:22" ht="18" customHeight="1" x14ac:dyDescent="0.25">
      <c r="C2" s="9"/>
      <c r="D2" s="11"/>
      <c r="E2" s="12"/>
      <c r="F2" s="13"/>
      <c r="G2" s="13"/>
      <c r="H2" s="13"/>
      <c r="I2" s="9"/>
      <c r="J2" s="14"/>
      <c r="N2" s="15"/>
      <c r="O2" s="13"/>
      <c r="P2" s="13"/>
      <c r="Q2" s="13"/>
      <c r="R2" s="13"/>
      <c r="T2" s="16"/>
      <c r="U2" s="17"/>
      <c r="V2" s="18"/>
    </row>
    <row r="3" spans="2:22" ht="18" customHeight="1" x14ac:dyDescent="0.25">
      <c r="B3" s="19"/>
      <c r="C3" s="20" t="s">
        <v>0</v>
      </c>
      <c r="D3" s="21"/>
      <c r="E3" s="21"/>
      <c r="F3" s="21"/>
      <c r="G3" s="22"/>
      <c r="H3" s="22"/>
      <c r="I3" s="22"/>
      <c r="J3" s="22"/>
      <c r="K3" s="22"/>
      <c r="L3" s="22"/>
      <c r="M3" s="16"/>
      <c r="N3" s="23"/>
      <c r="O3" s="23"/>
      <c r="P3" s="23"/>
      <c r="Q3" s="23"/>
      <c r="R3" s="23"/>
      <c r="T3" s="16"/>
    </row>
    <row r="4" spans="2:22" ht="18" customHeight="1" thickBot="1" x14ac:dyDescent="0.3">
      <c r="B4" s="24"/>
      <c r="C4" s="25" t="s">
        <v>1</v>
      </c>
      <c r="D4" s="21"/>
      <c r="E4" s="21"/>
      <c r="F4" s="21"/>
      <c r="G4" s="21"/>
      <c r="H4" s="21"/>
      <c r="I4" s="16"/>
      <c r="J4" s="16"/>
      <c r="K4" s="16"/>
      <c r="L4" s="16"/>
      <c r="M4" s="16"/>
      <c r="N4" s="13"/>
      <c r="O4" s="13"/>
      <c r="P4" s="13"/>
      <c r="Q4" s="16"/>
      <c r="R4" s="16"/>
      <c r="T4" s="16"/>
    </row>
    <row r="5" spans="2:22" ht="34.5" customHeight="1" thickBot="1" x14ac:dyDescent="0.3">
      <c r="B5" s="26"/>
      <c r="C5" s="27"/>
      <c r="D5" s="28"/>
      <c r="E5" s="28"/>
      <c r="F5" s="13"/>
      <c r="G5" s="29" t="s">
        <v>2</v>
      </c>
      <c r="H5" s="30" t="s">
        <v>2</v>
      </c>
      <c r="I5" s="13"/>
      <c r="J5" s="13"/>
      <c r="N5" s="13"/>
      <c r="O5" s="31"/>
      <c r="P5" s="31"/>
      <c r="R5" s="29" t="s">
        <v>2</v>
      </c>
      <c r="V5" s="14"/>
    </row>
    <row r="6" spans="2:22" ht="76.5" customHeight="1" thickTop="1" thickBot="1" x14ac:dyDescent="0.3">
      <c r="B6" s="32" t="s">
        <v>3</v>
      </c>
      <c r="C6" s="33" t="s">
        <v>18</v>
      </c>
      <c r="D6" s="33" t="s">
        <v>4</v>
      </c>
      <c r="E6" s="33" t="s">
        <v>16</v>
      </c>
      <c r="F6" s="33" t="s">
        <v>17</v>
      </c>
      <c r="G6" s="34" t="s">
        <v>5</v>
      </c>
      <c r="H6" s="34" t="s">
        <v>15</v>
      </c>
      <c r="I6" s="33" t="s">
        <v>19</v>
      </c>
      <c r="J6" s="33" t="s">
        <v>20</v>
      </c>
      <c r="K6" s="33" t="s">
        <v>32</v>
      </c>
      <c r="L6" s="33" t="s">
        <v>21</v>
      </c>
      <c r="M6" s="35" t="s">
        <v>22</v>
      </c>
      <c r="N6" s="33" t="s">
        <v>23</v>
      </c>
      <c r="O6" s="33" t="s">
        <v>26</v>
      </c>
      <c r="P6" s="33" t="s">
        <v>27</v>
      </c>
      <c r="Q6" s="33" t="s">
        <v>6</v>
      </c>
      <c r="R6" s="36" t="s">
        <v>7</v>
      </c>
      <c r="S6" s="35" t="s">
        <v>8</v>
      </c>
      <c r="T6" s="35" t="s">
        <v>9</v>
      </c>
      <c r="U6" s="33" t="s">
        <v>24</v>
      </c>
      <c r="V6" s="37" t="s">
        <v>25</v>
      </c>
    </row>
    <row r="7" spans="2:22" ht="409.5" customHeight="1" thickTop="1" x14ac:dyDescent="0.25">
      <c r="B7" s="38">
        <v>1</v>
      </c>
      <c r="C7" s="39" t="s">
        <v>34</v>
      </c>
      <c r="D7" s="40">
        <v>1</v>
      </c>
      <c r="E7" s="41" t="s">
        <v>29</v>
      </c>
      <c r="F7" s="42" t="s">
        <v>41</v>
      </c>
      <c r="G7" s="3"/>
      <c r="H7" s="43" t="s">
        <v>39</v>
      </c>
      <c r="I7" s="44" t="s">
        <v>35</v>
      </c>
      <c r="J7" s="45" t="s">
        <v>31</v>
      </c>
      <c r="K7" s="46" t="s">
        <v>36</v>
      </c>
      <c r="L7" s="47" t="s">
        <v>40</v>
      </c>
      <c r="M7" s="48" t="s">
        <v>30</v>
      </c>
      <c r="N7" s="48" t="s">
        <v>37</v>
      </c>
      <c r="O7" s="49" t="s">
        <v>38</v>
      </c>
      <c r="P7" s="50">
        <f>D7*Q7</f>
        <v>223600</v>
      </c>
      <c r="Q7" s="51">
        <v>223600</v>
      </c>
      <c r="R7" s="4"/>
      <c r="S7" s="52">
        <f>D7*R7</f>
        <v>0</v>
      </c>
      <c r="T7" s="53" t="str">
        <f t="shared" ref="T7" si="0">IF(ISNUMBER(R7), IF(R7&gt;Q7,"NEVYHOVUJE","VYHOVUJE")," ")</f>
        <v xml:space="preserve"> </v>
      </c>
      <c r="U7" s="45"/>
      <c r="V7" s="45" t="s">
        <v>13</v>
      </c>
    </row>
    <row r="8" spans="2:22" ht="384.75" customHeight="1" thickBot="1" x14ac:dyDescent="0.3">
      <c r="B8" s="54">
        <v>2</v>
      </c>
      <c r="C8" s="55" t="s">
        <v>34</v>
      </c>
      <c r="D8" s="56">
        <v>1</v>
      </c>
      <c r="E8" s="57" t="s">
        <v>29</v>
      </c>
      <c r="F8" s="58" t="s">
        <v>42</v>
      </c>
      <c r="G8" s="1"/>
      <c r="H8" s="59" t="s">
        <v>39</v>
      </c>
      <c r="I8" s="60"/>
      <c r="J8" s="61"/>
      <c r="K8" s="60"/>
      <c r="L8" s="62"/>
      <c r="M8" s="63"/>
      <c r="N8" s="63"/>
      <c r="O8" s="64"/>
      <c r="P8" s="65">
        <f>D8*Q8</f>
        <v>159000</v>
      </c>
      <c r="Q8" s="66">
        <v>159000</v>
      </c>
      <c r="R8" s="2"/>
      <c r="S8" s="67">
        <f>D8*R8</f>
        <v>0</v>
      </c>
      <c r="T8" s="68" t="str">
        <f t="shared" ref="T8" si="1">IF(ISNUMBER(R8), IF(R8&gt;Q8,"NEVYHOVUJE","VYHOVUJE")," ")</f>
        <v xml:space="preserve"> </v>
      </c>
      <c r="U8" s="61"/>
      <c r="V8" s="61"/>
    </row>
    <row r="9" spans="2:22" ht="13.5" customHeight="1" thickTop="1" thickBot="1" x14ac:dyDescent="0.3">
      <c r="C9" s="9"/>
      <c r="D9" s="9"/>
      <c r="E9" s="9"/>
      <c r="F9" s="9"/>
      <c r="G9" s="9"/>
      <c r="H9" s="9"/>
      <c r="I9" s="9"/>
      <c r="J9" s="9"/>
      <c r="N9" s="9"/>
      <c r="O9" s="9"/>
      <c r="P9" s="9"/>
      <c r="S9" s="69"/>
    </row>
    <row r="10" spans="2:22" ht="60.75" customHeight="1" thickTop="1" thickBot="1" x14ac:dyDescent="0.3">
      <c r="B10" s="70" t="s">
        <v>10</v>
      </c>
      <c r="C10" s="71"/>
      <c r="D10" s="71"/>
      <c r="E10" s="71"/>
      <c r="F10" s="71"/>
      <c r="G10" s="71"/>
      <c r="H10" s="72"/>
      <c r="I10" s="73"/>
      <c r="J10" s="73"/>
      <c r="K10" s="73"/>
      <c r="L10" s="74"/>
      <c r="M10" s="14"/>
      <c r="N10" s="14"/>
      <c r="O10" s="75"/>
      <c r="P10" s="75"/>
      <c r="Q10" s="76" t="s">
        <v>11</v>
      </c>
      <c r="R10" s="77" t="s">
        <v>12</v>
      </c>
      <c r="S10" s="78"/>
      <c r="T10" s="79"/>
      <c r="U10" s="31"/>
      <c r="V10" s="80"/>
    </row>
    <row r="11" spans="2:22" ht="33" customHeight="1" thickTop="1" thickBot="1" x14ac:dyDescent="0.3">
      <c r="B11" s="81" t="s">
        <v>14</v>
      </c>
      <c r="C11" s="81"/>
      <c r="D11" s="81"/>
      <c r="E11" s="81"/>
      <c r="F11" s="81"/>
      <c r="G11" s="81"/>
      <c r="H11" s="81"/>
      <c r="I11" s="81"/>
      <c r="J11" s="81"/>
      <c r="L11" s="11"/>
      <c r="M11" s="11"/>
      <c r="N11" s="11"/>
      <c r="O11" s="82"/>
      <c r="P11" s="82"/>
      <c r="Q11" s="83">
        <f>SUM(P7:P8)</f>
        <v>382600</v>
      </c>
      <c r="R11" s="84">
        <f>SUM(S7:S8)</f>
        <v>0</v>
      </c>
      <c r="S11" s="85"/>
      <c r="T11" s="86"/>
    </row>
    <row r="12" spans="2:22" ht="14.25" customHeight="1" thickTop="1" x14ac:dyDescent="0.25"/>
    <row r="13" spans="2:22" ht="14.25" customHeight="1" x14ac:dyDescent="0.25"/>
    <row r="14" spans="2:22" ht="42" customHeight="1" x14ac:dyDescent="0.25">
      <c r="B14" s="88" t="s">
        <v>28</v>
      </c>
      <c r="C14" s="88"/>
      <c r="D14" s="88"/>
      <c r="E14" s="88"/>
      <c r="F14" s="88"/>
      <c r="G14" s="88"/>
    </row>
    <row r="15" spans="2:22" ht="14.25" customHeight="1" x14ac:dyDescent="0.25"/>
    <row r="16" spans="2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</sheetData>
  <sheetProtection algorithmName="SHA-512" hashValue="9Ofm7R6iMoJFjQjiNdoSKI3Smi1Nis4nxIbuMVd1/yPqb+evWDIZgbNawAwuk0PqVHKBlKizIFbALSypTe7fuQ==" saltValue="giIh+8klN9I+W1ICniZfwQ==" spinCount="100000" sheet="1" objects="1" scenarios="1"/>
  <mergeCells count="15">
    <mergeCell ref="U7:U8"/>
    <mergeCell ref="V7:V8"/>
    <mergeCell ref="L7:L8"/>
    <mergeCell ref="B1:D1"/>
    <mergeCell ref="B10:G10"/>
    <mergeCell ref="R10:T10"/>
    <mergeCell ref="B14:G14"/>
    <mergeCell ref="R11:T11"/>
    <mergeCell ref="B11:J11"/>
    <mergeCell ref="I7:I8"/>
    <mergeCell ref="J7:J8"/>
    <mergeCell ref="K7:K8"/>
    <mergeCell ref="M7:M8"/>
    <mergeCell ref="N7:N8"/>
    <mergeCell ref="O7:O8"/>
  </mergeCells>
  <conditionalFormatting sqref="B7:B8">
    <cfRule type="cellIs" dxfId="11" priority="11" operator="greaterThanOrEqual">
      <formula>1</formula>
    </cfRule>
    <cfRule type="containsBlanks" dxfId="10" priority="12">
      <formula>LEN(TRIM(B7))=0</formula>
    </cfRule>
  </conditionalFormatting>
  <conditionalFormatting sqref="D7:D8">
    <cfRule type="containsBlanks" dxfId="9" priority="5">
      <formula>LEN(TRIM(D7))=0</formula>
    </cfRule>
  </conditionalFormatting>
  <conditionalFormatting sqref="G7:H8">
    <cfRule type="notContainsBlanks" dxfId="8" priority="1">
      <formula>LEN(TRIM(G7))&gt;0</formula>
    </cfRule>
    <cfRule type="notContainsBlanks" dxfId="7" priority="2">
      <formula>LEN(TRIM(G7))&gt;0</formula>
    </cfRule>
    <cfRule type="notContainsBlanks" dxfId="6" priority="3">
      <formula>LEN(TRIM(G7))&gt;0</formula>
    </cfRule>
    <cfRule type="containsBlanks" dxfId="5" priority="4">
      <formula>LEN(TRIM(G7))=0</formula>
    </cfRule>
  </conditionalFormatting>
  <conditionalFormatting sqref="R7:R8">
    <cfRule type="notContainsBlanks" dxfId="4" priority="6">
      <formula>LEN(TRIM(R7))&gt;0</formula>
    </cfRule>
    <cfRule type="notContainsBlanks" dxfId="3" priority="7">
      <formula>LEN(TRIM(R7))&gt;0</formula>
    </cfRule>
    <cfRule type="containsBlanks" dxfId="2" priority="8">
      <formula>LEN(TRIM(R7))=0</formula>
    </cfRule>
  </conditionalFormatting>
  <conditionalFormatting sqref="T7:T8">
    <cfRule type="cellIs" dxfId="1" priority="9" operator="equal">
      <formula>"NEVYHOVUJE"</formula>
    </cfRule>
    <cfRule type="cellIs" dxfId="0" priority="10" operator="equal">
      <formula>"VYHOVUJE"</formula>
    </cfRule>
  </conditionalFormatting>
  <dataValidations count="2">
    <dataValidation type="list" allowBlank="1" showInputMessage="1" showErrorMessage="1" sqref="J7" xr:uid="{C94306C9-61CF-4E17-91AB-BD47E1DFF943}">
      <formula1>"ANO,NE"</formula1>
    </dataValidation>
    <dataValidation type="list" showInputMessage="1" showErrorMessage="1" sqref="E7:E8" xr:uid="{00000000-0002-0000-0000-000001000000}">
      <formula1>"ks,bal,sada,"</formula1>
    </dataValidation>
  </dataValidations>
  <pageMargins left="0.18" right="0.18" top="0.78740157480314965" bottom="0.78740157480314965" header="0.31496062992125984" footer="0.31496062992125984"/>
  <pageSetup paperSize="9" scale="2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B2C1E0-AE6F-4F90-BFE6-E5D92C2660AF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Pešková</cp:lastModifiedBy>
  <cp:revision>1</cp:revision>
  <cp:lastPrinted>2025-06-04T07:30:15Z</cp:lastPrinted>
  <dcterms:created xsi:type="dcterms:W3CDTF">2014-03-05T12:43:32Z</dcterms:created>
  <dcterms:modified xsi:type="dcterms:W3CDTF">2025-06-19T12:35:38Z</dcterms:modified>
</cp:coreProperties>
</file>