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084\1 výzva\"/>
    </mc:Choice>
  </mc:AlternateContent>
  <xr:revisionPtr revIDLastSave="0" documentId="13_ncr:1_{B78177EF-06F3-48ED-93A8-237F14426F3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S16" i="1"/>
  <c r="T12" i="1" l="1"/>
  <c r="S13" i="1"/>
  <c r="T7" i="1" l="1"/>
  <c r="S8" i="1"/>
  <c r="P9" i="1"/>
  <c r="P10" i="1"/>
  <c r="P11" i="1"/>
  <c r="P12" i="1"/>
  <c r="P14" i="1"/>
  <c r="P15" i="1"/>
  <c r="S9" i="1"/>
  <c r="T9" i="1"/>
  <c r="S10" i="1"/>
  <c r="T10" i="1"/>
  <c r="S11" i="1"/>
  <c r="T11" i="1"/>
  <c r="S12" i="1"/>
  <c r="S14" i="1"/>
  <c r="T14" i="1"/>
  <c r="S15" i="1"/>
  <c r="S7" i="1"/>
  <c r="P7" i="1"/>
  <c r="Q19" i="1" l="1"/>
  <c r="R19" i="1"/>
</calcChain>
</file>

<file path=xl/sharedStrings.xml><?xml version="1.0" encoding="utf-8"?>
<sst xmlns="http://schemas.openxmlformats.org/spreadsheetml/2006/main" count="87" uniqueCount="68">
  <si>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</si>
  <si>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</si>
  <si>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</si>
  <si>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</si>
  <si>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</si>
  <si>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</si>
  <si>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</si>
  <si>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</si>
  <si>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</si>
  <si>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</si>
  <si>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</si>
  <si>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</si>
  <si>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30231000-7 - Počítačové monitory a konzoly</t>
  </si>
  <si>
    <t xml:space="preserve">30237000-9 - Součásti, příslušenství a doplňky pro počítače 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</si>
  <si>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</si>
  <si>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</si>
  <si>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</si>
  <si>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</si>
  <si>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</si>
  <si>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</si>
  <si>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</si>
  <si>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</si>
  <si>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</si>
  <si>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</si>
  <si>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</si>
  <si>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</si>
  <si>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</si>
  <si>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</si>
  <si>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</si>
  <si>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</si>
  <si>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</si>
  <si>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</si>
  <si>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</si>
  <si>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</si>
  <si>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Samostatná faktura</t>
  </si>
  <si>
    <t>21 dní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</si>
  <si>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</si>
  <si>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084 - 2025 </t>
  </si>
  <si>
    <t>Notebook</t>
  </si>
  <si>
    <t>Drátová CZ klávesnice</t>
  </si>
  <si>
    <t>Drátová 3 tlačítková myš</t>
  </si>
  <si>
    <t>14 dní</t>
  </si>
  <si>
    <t>Mgr. Eva Jarošová, 
Tel.: 37763 1017</t>
  </si>
  <si>
    <t xml:space="preserve">
Univerzitní 8, 
301 00 Plzeň,
Rektorát - Odbor právní,
místnost UR 408</t>
  </si>
  <si>
    <t>Pokud financováno z projektových prostředků, pak ŘEŠITEL uvede: NÁZEV A ČÍSLO DOTAČNÍHO PROJEKTU</t>
  </si>
  <si>
    <t>Záruka na zboží 36 měsíců, 
servis NBD on site.</t>
  </si>
  <si>
    <t>Provedení notebooku klasické.
Výkon procesoru v Passmark CPU vice než 20 000 bodů (platné ke dni 14.1.2025).
Operační paměť minimálně 16 GB.
Disk SSD disk o kapacitě minimálně 512 GB.
Integrovaná wifi karta.
Display min. Full HD 15,6"’ s rozlišením 1920 x 1200, provedení matné.
Webkamera a mikrofon.
Síťová karta 1 Gb/s Ethernet s podporou PXE.
Konektor RJ-45 integrovaný přímo na těle NTB.
Mminimálně 2x USB-A port a 1x USB-C, USB-C musí umožňovat napájení a přenos obrazu.
Existence ovladačů použitého HW ve Windows 10 a vyšší verze Windows.
Kovový nebo kompozitní vnitřní rám.
CZ Klávesnice s numerickou části s podsvícením nebo alternativním způsobem zlepšení viditelnosti ve tmě.
Touchpad.
Klávesnice musí být odolná proti polití.
Notebook musí obsahovat digitální grafický výstup.
Podpora prostřednictvím internetu musí umožňovat stahování ovladačů a manuálu z internetu adresně pro konkrétní zadaný typ (sériové číslo) zařízení.
Záruka 36 měsíců, servis NBD on site.</t>
  </si>
  <si>
    <t>Operační systém Windows 64-bit, předinstalovaný (Windows 10 nebo vyšší, nesmí to být licence typu K12 (EDU)).
OS Windows požadujeme z důvodu kompatibility s interními aplikacemi ZČU (Stag, Magion,...).</t>
  </si>
  <si>
    <t>Monitor LCD 24" 16:10</t>
  </si>
  <si>
    <r>
      <t xml:space="preserve">Velikost úhlopříčky 24", rozlišení WUXGA (1920x1200), rozhraní DVI nebo displayport, USB hub, jas min. 300 cd/m2, typ panelu IPS. 
Displayport kabel musí byt součástí dodávky.
3 roky záruka. 
</t>
    </r>
    <r>
      <rPr>
        <b/>
        <sz val="11"/>
        <color theme="1"/>
        <rFont val="Calibri"/>
        <family val="2"/>
        <charset val="238"/>
        <scheme val="minor"/>
      </rPr>
      <t>Kompatibilní s pol.č. 1 notebookem.</t>
    </r>
  </si>
  <si>
    <t>Záruka na zboží 36 měsíců.</t>
  </si>
  <si>
    <r>
      <t xml:space="preserve">Drátová CZ klávesnice </t>
    </r>
    <r>
      <rPr>
        <b/>
        <sz val="11"/>
        <color theme="1"/>
        <rFont val="Calibri"/>
        <family val="2"/>
        <charset val="238"/>
        <scheme val="minor"/>
      </rPr>
      <t>kompatibilní s pol.č. 1 notebookem.</t>
    </r>
  </si>
  <si>
    <r>
      <t xml:space="preserve">Drátová 3 tlačítková myš </t>
    </r>
    <r>
      <rPr>
        <b/>
        <sz val="11"/>
        <color theme="1"/>
        <rFont val="Calibri"/>
        <family val="2"/>
        <charset val="238"/>
        <scheme val="minor"/>
      </rPr>
      <t>kompatibilní s pol.č. 1 notebookem.</t>
    </r>
  </si>
  <si>
    <t>Dokovací stanice</t>
  </si>
  <si>
    <t>40 dní</t>
  </si>
  <si>
    <t>Ing. Tomáš Řeřicha, Ph.D.,
Tel.: 737 488 958,
37763 4534</t>
  </si>
  <si>
    <t>Univerzitní 26, 
301 00 Plzeň,
Fakulta elektrotechnická - Katedra materiálů a technologií,
místnost EK 415</t>
  </si>
  <si>
    <t>Notebook 13" dotykový</t>
  </si>
  <si>
    <r>
      <t xml:space="preserve">Dokovací stanice, </t>
    </r>
    <r>
      <rPr>
        <b/>
        <sz val="11"/>
        <color theme="1"/>
        <rFont val="Calibri"/>
        <family val="2"/>
        <charset val="238"/>
        <scheme val="minor"/>
      </rPr>
      <t>kompatibilní s pol.č. 5 notebook 13" dotykový.</t>
    </r>
    <r>
      <rPr>
        <sz val="11"/>
        <color theme="1"/>
        <rFont val="Calibri"/>
        <family val="2"/>
        <charset val="238"/>
        <scheme val="minor"/>
      </rPr>
      <t xml:space="preserve">
Podpora min. 3 monitorů (4K).
Min. 2x DisplayPort.
Min. 1x HDMI 2.0.
Min. 3x USB 3.0.
Min. 1x USB-C.
1x RJ-45.
Podpora Power Delivery.
Součástí dodávky musí být napájecí adaptér.
Barva se preferuje černá.</t>
    </r>
  </si>
  <si>
    <t>Záruka na notebook 5 let,
servis NBD on site.</t>
  </si>
  <si>
    <t>Bc. Martin Šafránek,
Tel.: 37763 4792</t>
  </si>
  <si>
    <t>Teslova 9, 
301 00 Plzeň,
Nové technologie – výzkumné centrum - Správa výzkumného centra,
budova F - místnost TF 102</t>
  </si>
  <si>
    <t>Notebook 14"</t>
  </si>
  <si>
    <t>Operační systém Windows 64-bit, předinstalovaný (Windows 10 nebo vyšší, nesmí to být licence typu K12 (EDU)), upřednostňujeme originální SW. 
OS Windows požadujeme z důvodu kompatibility s interními aplikacemi ZČU (Stag, Magion,...).</t>
  </si>
  <si>
    <t>Záruka na zboží 36 měsíců,
servis NBD on site.</t>
  </si>
  <si>
    <t>IPS technologie, úhlopříčka 13 palců, dotykový displej, rozlišení min. 1920x1200 WUXGA.
Výkon procesoru v Passmark CPU více než 17 000 bodů (platné ke dni 14.5.2025), min. 12 jader, min. 14 vláken.
Alespoň 32 GB RAM.
Notebook musí být osazený min. 1 TB SSD (nebo větším).
Notebook musí být osazen webkamerou s rozlišením min. 5 Mpx.
Notebook musí být osazen 5G modulem.
Wi-Fi 6E a Bluetooth modul min. verze 5.3.
Čtečka otisků prstů, čtečka Smart karet, konektory min. 2x Thunderbolt 4, 2x USB-A 3.2 Gen 1, 1x audio combo jack.
Výdrž baterie alespoň 10 hodin. 
Klávesnice odolná proti polití, podsvícená CZ.
Celokovové šasi.
Dodávka včetně napájecího adaptéru.
Součástí dodávky dotykové pero.
Záruka 5 let NBD.</t>
  </si>
  <si>
    <r>
      <rPr>
        <sz val="11"/>
        <rFont val="Calibri"/>
        <family val="2"/>
        <charset val="238"/>
        <scheme val="minor"/>
      </rPr>
      <t>Operační systém Windows 64-bit, předinstalovaný (Windows 10 nebo vyšší, nesmí to být licence typu K12 (EDU)).</t>
    </r>
    <r>
      <rPr>
        <sz val="11"/>
        <color theme="1"/>
        <rFont val="Calibri"/>
        <family val="2"/>
        <charset val="238"/>
        <scheme val="minor"/>
      </rPr>
      <t xml:space="preserve">
OS Windows požadujeme z důvodu kompatibility s interními aplikacemi ZČU (Stag, Magion,...)</t>
    </r>
  </si>
  <si>
    <r>
      <t xml:space="preserve">Provedení notebooku klasické.
Výkon procesoru v Passmark CPU více než 17 050 bodů (platné ke dni 27.5.2025), minimálně 12 jader.
Grafická karta: výkon v Passmark GPU více než 1 000 bodů.
Operační paměť minimálně 16 GB.
Disk SSD disk o kapacitě minimálně 1000 GB.
Integrovaná wifi karta, WiFi 6E.
Display min. Full HD 14" s rozlišením 1920 x 1200, provedení matné.
Webkamera a mikrofon.
Síťová karta 1 Gb/s Ethernet.
Mminimálně 2x USB-A port a 2x USB-C.
Existence ovladačů použitého HW ve Windows 10 a vyšší verze Windows.
Kovový nebo kompozitní vnitřní rám.
CZ Klávesnice </t>
    </r>
    <r>
      <rPr>
        <sz val="11"/>
        <color theme="1"/>
        <rFont val="Calibri"/>
        <family val="2"/>
        <charset val="238"/>
        <scheme val="minor"/>
      </rPr>
      <t>s podsvícením nebo alternativním způsobem zlepšení viditelnosti ve tmě.
Touchpad.
Notebook musí obsahovat digitální grafický výstup.
Podpora prostřednictvím internetu musí umožňovat stahování ovladačů a manuálu z internetu adresně pro konkrétní zadaný typ (sériové číslo) zařízení.
Záruka 36 měsíců NBD on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</si>
</sst>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2" fillId="0" borderId="0"/>
    <xf numFmtId="0" fontId="13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9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textRotation="90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31" fillId="4" borderId="4" xfId="3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2" xfId="0" applyNumberForma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left" vertical="center" wrapText="1" indent="1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left" vertical="center" wrapText="1" indent="1"/>
    </xf>
    <xf numFmtId="0" fontId="28" fillId="4" borderId="16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17" fillId="6" borderId="17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 wrapText="1" indent="1"/>
    </xf>
    <xf numFmtId="0" fontId="28" fillId="4" borderId="15" xfId="0" applyFont="1" applyFill="1" applyBorder="1" applyAlignment="1" applyProtection="1">
      <alignment horizontal="center" vertical="center" wrapText="1"/>
    </xf>
    <xf numFmtId="0" fontId="17" fillId="6" borderId="15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17" fillId="6" borderId="23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left" vertical="center" wrapText="1" indent="1"/>
    </xf>
    <xf numFmtId="0" fontId="28" fillId="4" borderId="20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7" fillId="6" borderId="21" xfId="0" applyFont="1" applyFill="1" applyBorder="1" applyAlignment="1" applyProtection="1">
      <alignment horizontal="center" vertical="center" wrapText="1"/>
    </xf>
    <xf numFmtId="0" fontId="7" fillId="6" borderId="21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left" vertical="center" wrapText="1" indent="1"/>
    </xf>
    <xf numFmtId="0" fontId="10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17" fillId="6" borderId="20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left" vertical="center" wrapText="1" indent="1"/>
    </xf>
    <xf numFmtId="165" fontId="0" fillId="0" borderId="2" xfId="0" applyNumberFormat="1" applyBorder="1" applyAlignment="1" applyProtection="1">
      <alignment horizontal="right" vertical="center" indent="1"/>
    </xf>
    <xf numFmtId="3" fontId="0" fillId="2" borderId="26" xfId="0" applyNumberForma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3" fontId="0" fillId="3" borderId="27" xfId="0" applyNumberFormat="1" applyFill="1" applyBorder="1" applyAlignment="1" applyProtection="1">
      <alignment horizontal="center" vertical="center" wrapText="1"/>
    </xf>
    <xf numFmtId="0" fontId="0" fillId="3" borderId="27" xfId="0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left" vertical="center" wrapText="1" indent="1"/>
    </xf>
    <xf numFmtId="0" fontId="28" fillId="4" borderId="27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 wrapText="1"/>
    </xf>
    <xf numFmtId="0" fontId="17" fillId="6" borderId="27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</xf>
    <xf numFmtId="164" fontId="0" fillId="0" borderId="27" xfId="0" applyNumberFormat="1" applyBorder="1" applyAlignment="1" applyProtection="1">
      <alignment horizontal="right" vertical="center" indent="1"/>
    </xf>
    <xf numFmtId="164" fontId="0" fillId="3" borderId="27" xfId="0" applyNumberFormat="1" applyFill="1" applyBorder="1" applyAlignment="1" applyProtection="1">
      <alignment horizontal="right" vertical="center" indent="1"/>
    </xf>
    <xf numFmtId="165" fontId="0" fillId="0" borderId="28" xfId="0" applyNumberFormat="1" applyBorder="1" applyAlignment="1" applyProtection="1">
      <alignment horizontal="right" vertical="center" indent="1"/>
    </xf>
    <xf numFmtId="0" fontId="0" fillId="0" borderId="27" xfId="0" applyBorder="1" applyAlignment="1" applyProtection="1">
      <alignment horizontal="center" vertical="center"/>
    </xf>
    <xf numFmtId="0" fontId="11" fillId="3" borderId="27" xfId="0" applyFont="1" applyFill="1" applyBorder="1" applyAlignment="1" applyProtection="1">
      <alignment horizontal="center" vertical="center" wrapText="1"/>
    </xf>
    <xf numFmtId="0" fontId="12" fillId="3" borderId="27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7" fillId="0" borderId="0" xfId="2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center"/>
    </xf>
    <xf numFmtId="164" fontId="21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9" xfId="0" applyNumberFormat="1" applyFont="1" applyBorder="1" applyAlignment="1" applyProtection="1">
      <alignment horizontal="center" vertical="center"/>
    </xf>
    <xf numFmtId="164" fontId="16" fillId="0" borderId="10" xfId="0" applyNumberFormat="1" applyFont="1" applyBorder="1" applyAlignment="1" applyProtection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26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20" fillId="0" borderId="0" xfId="0" applyFont="1" applyAlignment="1" applyProtection="1">
      <alignment horizontal="left" vertical="center" wrapText="1"/>
    </xf>
    <xf numFmtId="0" fontId="18" fillId="4" borderId="22" xfId="0" applyFont="1" applyFill="1" applyBorder="1" applyAlignment="1" applyProtection="1">
      <alignment horizontal="left" vertical="center" wrapText="1" indent="1"/>
      <protection locked="0"/>
    </xf>
    <xf numFmtId="0" fontId="18" fillId="4" borderId="16" xfId="0" applyFont="1" applyFill="1" applyBorder="1" applyAlignment="1" applyProtection="1">
      <alignment horizontal="left" vertical="center" wrapText="1" indent="1"/>
      <protection locked="0"/>
    </xf>
    <xf numFmtId="0" fontId="18" fillId="4" borderId="15" xfId="0" applyFont="1" applyFill="1" applyBorder="1" applyAlignment="1" applyProtection="1">
      <alignment horizontal="left" vertical="center" wrapText="1" indent="1"/>
      <protection locked="0"/>
    </xf>
    <xf numFmtId="0" fontId="18" fillId="4" borderId="20" xfId="0" applyFont="1" applyFill="1" applyBorder="1" applyAlignment="1" applyProtection="1">
      <alignment horizontal="left" vertical="center" wrapText="1" indent="1"/>
      <protection locked="0"/>
    </xf>
    <xf numFmtId="0" fontId="18" fillId="4" borderId="25" xfId="0" applyFont="1" applyFill="1" applyBorder="1" applyAlignment="1" applyProtection="1">
      <alignment horizontal="left" vertical="center" wrapText="1" indent="1"/>
      <protection locked="0"/>
    </xf>
    <xf numFmtId="0" fontId="18" fillId="4" borderId="27" xfId="0" applyFont="1" applyFill="1" applyBorder="1" applyAlignment="1" applyProtection="1">
      <alignment horizontal="left" vertical="center" wrapText="1" indent="1"/>
      <protection locked="0"/>
    </xf>
    <xf numFmtId="164" fontId="18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8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6"/>
  <sheetViews>
    <sheetView tabSelected="1" topLeftCell="G1" zoomScale="62" zoomScaleNormal="62" workbookViewId="0">
      <selection activeCell="R7" sqref="R7:R16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4.140625" style="4" customWidth="1"/>
    <col min="4" max="4" width="12.28515625" style="167" customWidth="1"/>
    <col min="5" max="5" width="10.5703125" style="22" customWidth="1"/>
    <col min="6" max="6" width="143.140625" style="4" customWidth="1"/>
    <col min="7" max="7" width="35.85546875" style="6" customWidth="1"/>
    <col min="8" max="8" width="23.42578125" style="6" customWidth="1"/>
    <col min="9" max="9" width="24" style="6" customWidth="1"/>
    <col min="10" max="10" width="16.140625" style="4" customWidth="1"/>
    <col min="11" max="11" width="29.5703125" style="1" hidden="1" customWidth="1"/>
    <col min="12" max="12" width="28.28515625" style="1" customWidth="1"/>
    <col min="13" max="13" width="26.85546875" style="1" customWidth="1"/>
    <col min="14" max="14" width="40" style="6" customWidth="1"/>
    <col min="15" max="15" width="27.28515625" style="6" customWidth="1"/>
    <col min="16" max="16" width="20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9.85546875" style="17" customWidth="1"/>
    <col min="23" max="16384" width="9.140625" style="1"/>
  </cols>
  <sheetData>
    <row r="1" spans="1:22" ht="40.9" customHeight="1" x14ac:dyDescent="0.25">
      <c r="B1" s="2" t="s">
        <v>37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16</v>
      </c>
      <c r="D6" s="29" t="s">
        <v>4</v>
      </c>
      <c r="E6" s="29" t="s">
        <v>17</v>
      </c>
      <c r="F6" s="29" t="s">
        <v>18</v>
      </c>
      <c r="G6" s="30" t="s">
        <v>32</v>
      </c>
      <c r="H6" s="31" t="s">
        <v>36</v>
      </c>
      <c r="I6" s="32" t="s">
        <v>19</v>
      </c>
      <c r="J6" s="29" t="s">
        <v>20</v>
      </c>
      <c r="K6" s="29" t="s">
        <v>44</v>
      </c>
      <c r="L6" s="33" t="s">
        <v>21</v>
      </c>
      <c r="M6" s="34" t="s">
        <v>22</v>
      </c>
      <c r="N6" s="33" t="s">
        <v>23</v>
      </c>
      <c r="O6" s="29" t="s">
        <v>30</v>
      </c>
      <c r="P6" s="33" t="s">
        <v>24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25</v>
      </c>
      <c r="V6" s="33" t="s">
        <v>26</v>
      </c>
    </row>
    <row r="7" spans="1:22" ht="302.25" customHeight="1" thickTop="1" x14ac:dyDescent="0.25">
      <c r="A7" s="37"/>
      <c r="B7" s="38">
        <v>1</v>
      </c>
      <c r="C7" s="39" t="s">
        <v>38</v>
      </c>
      <c r="D7" s="40">
        <v>1</v>
      </c>
      <c r="E7" s="41" t="s">
        <v>29</v>
      </c>
      <c r="F7" s="42" t="s">
        <v>46</v>
      </c>
      <c r="G7" s="169"/>
      <c r="H7" s="169"/>
      <c r="I7" s="43" t="s">
        <v>34</v>
      </c>
      <c r="J7" s="44" t="s">
        <v>33</v>
      </c>
      <c r="K7" s="45"/>
      <c r="L7" s="46" t="s">
        <v>45</v>
      </c>
      <c r="M7" s="47" t="s">
        <v>42</v>
      </c>
      <c r="N7" s="47" t="s">
        <v>43</v>
      </c>
      <c r="O7" s="48" t="s">
        <v>41</v>
      </c>
      <c r="P7" s="49">
        <f>D7*Q7</f>
        <v>22000</v>
      </c>
      <c r="Q7" s="50">
        <v>22000</v>
      </c>
      <c r="R7" s="175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11</v>
      </c>
    </row>
    <row r="8" spans="1:22" ht="56.25" customHeight="1" x14ac:dyDescent="0.25">
      <c r="A8" s="37"/>
      <c r="B8" s="55"/>
      <c r="C8" s="56"/>
      <c r="D8" s="57"/>
      <c r="E8" s="58"/>
      <c r="F8" s="59" t="s">
        <v>47</v>
      </c>
      <c r="G8" s="170"/>
      <c r="H8" s="60" t="s">
        <v>33</v>
      </c>
      <c r="I8" s="61"/>
      <c r="J8" s="62"/>
      <c r="K8" s="63"/>
      <c r="L8" s="64"/>
      <c r="M8" s="65"/>
      <c r="N8" s="65"/>
      <c r="O8" s="66"/>
      <c r="P8" s="67"/>
      <c r="Q8" s="68"/>
      <c r="R8" s="176"/>
      <c r="S8" s="69">
        <f>D7*R8</f>
        <v>0</v>
      </c>
      <c r="T8" s="70"/>
      <c r="U8" s="71"/>
      <c r="V8" s="72"/>
    </row>
    <row r="9" spans="1:22" ht="88.5" customHeight="1" x14ac:dyDescent="0.25">
      <c r="A9" s="37"/>
      <c r="B9" s="73">
        <v>2</v>
      </c>
      <c r="C9" s="74" t="s">
        <v>48</v>
      </c>
      <c r="D9" s="75">
        <v>1</v>
      </c>
      <c r="E9" s="76" t="s">
        <v>29</v>
      </c>
      <c r="F9" s="77" t="s">
        <v>49</v>
      </c>
      <c r="G9" s="171"/>
      <c r="H9" s="171"/>
      <c r="I9" s="61"/>
      <c r="J9" s="62"/>
      <c r="K9" s="63"/>
      <c r="L9" s="79" t="s">
        <v>50</v>
      </c>
      <c r="M9" s="80"/>
      <c r="N9" s="80"/>
      <c r="O9" s="66"/>
      <c r="P9" s="81">
        <f>D9*Q9</f>
        <v>6500</v>
      </c>
      <c r="Q9" s="82">
        <v>6500</v>
      </c>
      <c r="R9" s="177"/>
      <c r="S9" s="83">
        <f>D9*R9</f>
        <v>0</v>
      </c>
      <c r="T9" s="84" t="str">
        <f t="shared" ref="T9:T14" si="0">IF(ISNUMBER(R9), IF(R9&gt;Q9,"NEVYHOVUJE","VYHOVUJE")," ")</f>
        <v xml:space="preserve"> </v>
      </c>
      <c r="U9" s="71"/>
      <c r="V9" s="85" t="s">
        <v>12</v>
      </c>
    </row>
    <row r="10" spans="1:22" ht="30.75" customHeight="1" x14ac:dyDescent="0.25">
      <c r="A10" s="37"/>
      <c r="B10" s="73">
        <v>3</v>
      </c>
      <c r="C10" s="86" t="s">
        <v>39</v>
      </c>
      <c r="D10" s="75">
        <v>1</v>
      </c>
      <c r="E10" s="76" t="s">
        <v>29</v>
      </c>
      <c r="F10" s="77" t="s">
        <v>51</v>
      </c>
      <c r="G10" s="171"/>
      <c r="H10" s="78" t="s">
        <v>33</v>
      </c>
      <c r="I10" s="61"/>
      <c r="J10" s="62"/>
      <c r="K10" s="63"/>
      <c r="L10" s="87"/>
      <c r="M10" s="80"/>
      <c r="N10" s="80"/>
      <c r="O10" s="66"/>
      <c r="P10" s="81">
        <f>D10*Q10</f>
        <v>1000</v>
      </c>
      <c r="Q10" s="82">
        <v>1000</v>
      </c>
      <c r="R10" s="177"/>
      <c r="S10" s="83">
        <f>D10*R10</f>
        <v>0</v>
      </c>
      <c r="T10" s="84" t="str">
        <f t="shared" si="0"/>
        <v xml:space="preserve"> </v>
      </c>
      <c r="U10" s="71"/>
      <c r="V10" s="85" t="s">
        <v>15</v>
      </c>
    </row>
    <row r="11" spans="1:22" ht="30.75" customHeight="1" thickBot="1" x14ac:dyDescent="0.3">
      <c r="A11" s="37"/>
      <c r="B11" s="88">
        <v>4</v>
      </c>
      <c r="C11" s="89" t="s">
        <v>40</v>
      </c>
      <c r="D11" s="90">
        <v>1</v>
      </c>
      <c r="E11" s="91" t="s">
        <v>29</v>
      </c>
      <c r="F11" s="92" t="s">
        <v>52</v>
      </c>
      <c r="G11" s="172"/>
      <c r="H11" s="93" t="s">
        <v>33</v>
      </c>
      <c r="I11" s="94"/>
      <c r="J11" s="95"/>
      <c r="K11" s="96"/>
      <c r="L11" s="97"/>
      <c r="M11" s="98"/>
      <c r="N11" s="98"/>
      <c r="O11" s="99"/>
      <c r="P11" s="100">
        <f>D11*Q11</f>
        <v>1000</v>
      </c>
      <c r="Q11" s="101">
        <v>1000</v>
      </c>
      <c r="R11" s="178"/>
      <c r="S11" s="102">
        <f>D11*R11</f>
        <v>0</v>
      </c>
      <c r="T11" s="103" t="str">
        <f t="shared" si="0"/>
        <v xml:space="preserve"> </v>
      </c>
      <c r="U11" s="104"/>
      <c r="V11" s="105" t="s">
        <v>14</v>
      </c>
    </row>
    <row r="12" spans="1:22" ht="258.75" customHeight="1" x14ac:dyDescent="0.25">
      <c r="A12" s="37"/>
      <c r="B12" s="106">
        <v>5</v>
      </c>
      <c r="C12" s="107" t="s">
        <v>57</v>
      </c>
      <c r="D12" s="108">
        <v>1</v>
      </c>
      <c r="E12" s="109" t="s">
        <v>29</v>
      </c>
      <c r="F12" s="110" t="s">
        <v>65</v>
      </c>
      <c r="G12" s="173"/>
      <c r="H12" s="173"/>
      <c r="I12" s="107" t="s">
        <v>34</v>
      </c>
      <c r="J12" s="111" t="s">
        <v>33</v>
      </c>
      <c r="K12" s="112"/>
      <c r="L12" s="113" t="s">
        <v>59</v>
      </c>
      <c r="M12" s="114" t="s">
        <v>55</v>
      </c>
      <c r="N12" s="114" t="s">
        <v>56</v>
      </c>
      <c r="O12" s="115" t="s">
        <v>54</v>
      </c>
      <c r="P12" s="116">
        <f>D12*Q12</f>
        <v>37000</v>
      </c>
      <c r="Q12" s="117">
        <v>37000</v>
      </c>
      <c r="R12" s="179"/>
      <c r="S12" s="118">
        <f>D12*R12</f>
        <v>0</v>
      </c>
      <c r="T12" s="119" t="str">
        <f>IF(R12+R13, IF(R12+R13&gt;Q12,"NEVYHOVUJE","VYHOVUJE")," ")</f>
        <v xml:space="preserve"> </v>
      </c>
      <c r="U12" s="120"/>
      <c r="V12" s="121" t="s">
        <v>11</v>
      </c>
    </row>
    <row r="13" spans="1:22" ht="56.25" customHeight="1" x14ac:dyDescent="0.25">
      <c r="A13" s="37"/>
      <c r="B13" s="55"/>
      <c r="C13" s="122"/>
      <c r="D13" s="57"/>
      <c r="E13" s="58"/>
      <c r="F13" s="123" t="s">
        <v>66</v>
      </c>
      <c r="G13" s="170"/>
      <c r="H13" s="60" t="s">
        <v>33</v>
      </c>
      <c r="I13" s="124"/>
      <c r="J13" s="62"/>
      <c r="K13" s="63"/>
      <c r="L13" s="64"/>
      <c r="M13" s="65"/>
      <c r="N13" s="65"/>
      <c r="O13" s="66"/>
      <c r="P13" s="67"/>
      <c r="Q13" s="68"/>
      <c r="R13" s="176"/>
      <c r="S13" s="69">
        <f>D12*R13</f>
        <v>0</v>
      </c>
      <c r="T13" s="70"/>
      <c r="U13" s="71"/>
      <c r="V13" s="72"/>
    </row>
    <row r="14" spans="1:22" ht="177.75" customHeight="1" thickBot="1" x14ac:dyDescent="0.3">
      <c r="A14" s="37"/>
      <c r="B14" s="88">
        <v>6</v>
      </c>
      <c r="C14" s="89" t="s">
        <v>53</v>
      </c>
      <c r="D14" s="90">
        <v>1</v>
      </c>
      <c r="E14" s="91" t="s">
        <v>29</v>
      </c>
      <c r="F14" s="92" t="s">
        <v>58</v>
      </c>
      <c r="G14" s="172"/>
      <c r="H14" s="93" t="s">
        <v>33</v>
      </c>
      <c r="I14" s="125"/>
      <c r="J14" s="95"/>
      <c r="K14" s="96"/>
      <c r="L14" s="126"/>
      <c r="M14" s="98"/>
      <c r="N14" s="98"/>
      <c r="O14" s="99"/>
      <c r="P14" s="100">
        <f>D14*Q14</f>
        <v>4000</v>
      </c>
      <c r="Q14" s="101">
        <v>4000</v>
      </c>
      <c r="R14" s="178"/>
      <c r="S14" s="102">
        <f>D14*R14</f>
        <v>0</v>
      </c>
      <c r="T14" s="103" t="str">
        <f t="shared" si="0"/>
        <v xml:space="preserve"> </v>
      </c>
      <c r="U14" s="104"/>
      <c r="V14" s="105" t="s">
        <v>13</v>
      </c>
    </row>
    <row r="15" spans="1:22" ht="293.25" customHeight="1" x14ac:dyDescent="0.25">
      <c r="A15" s="37"/>
      <c r="B15" s="106">
        <v>7</v>
      </c>
      <c r="C15" s="127" t="s">
        <v>62</v>
      </c>
      <c r="D15" s="108">
        <v>1</v>
      </c>
      <c r="E15" s="109" t="s">
        <v>29</v>
      </c>
      <c r="F15" s="128" t="s">
        <v>67</v>
      </c>
      <c r="G15" s="173"/>
      <c r="H15" s="173"/>
      <c r="I15" s="107" t="s">
        <v>34</v>
      </c>
      <c r="J15" s="111" t="s">
        <v>33</v>
      </c>
      <c r="K15" s="112"/>
      <c r="L15" s="113" t="s">
        <v>64</v>
      </c>
      <c r="M15" s="114" t="s">
        <v>60</v>
      </c>
      <c r="N15" s="114" t="s">
        <v>61</v>
      </c>
      <c r="O15" s="115" t="s">
        <v>35</v>
      </c>
      <c r="P15" s="116">
        <f>D15*Q15</f>
        <v>20000</v>
      </c>
      <c r="Q15" s="117">
        <v>20000</v>
      </c>
      <c r="R15" s="180"/>
      <c r="S15" s="129">
        <f>D15*R15</f>
        <v>0</v>
      </c>
      <c r="T15" s="119" t="str">
        <f>IF(R15+R16, IF(R15+R16&gt;Q15,"NEVYHOVUJE","VYHOVUJE")," ")</f>
        <v xml:space="preserve"> </v>
      </c>
      <c r="U15" s="120"/>
      <c r="V15" s="121" t="s">
        <v>11</v>
      </c>
    </row>
    <row r="16" spans="1:22" ht="55.5" customHeight="1" thickBot="1" x14ac:dyDescent="0.3">
      <c r="A16" s="37"/>
      <c r="B16" s="130"/>
      <c r="C16" s="131"/>
      <c r="D16" s="132"/>
      <c r="E16" s="133"/>
      <c r="F16" s="134" t="s">
        <v>63</v>
      </c>
      <c r="G16" s="174"/>
      <c r="H16" s="135" t="s">
        <v>33</v>
      </c>
      <c r="I16" s="131"/>
      <c r="J16" s="136"/>
      <c r="K16" s="137"/>
      <c r="L16" s="138"/>
      <c r="M16" s="139"/>
      <c r="N16" s="139"/>
      <c r="O16" s="140"/>
      <c r="P16" s="141"/>
      <c r="Q16" s="142"/>
      <c r="R16" s="181"/>
      <c r="S16" s="143">
        <f>D15*R16</f>
        <v>0</v>
      </c>
      <c r="T16" s="144"/>
      <c r="U16" s="145"/>
      <c r="V16" s="146"/>
    </row>
    <row r="17" spans="2:22" ht="17.45" customHeight="1" thickTop="1" thickBot="1" x14ac:dyDescent="0.3">
      <c r="C17" s="1"/>
      <c r="D17" s="1"/>
      <c r="E17" s="1"/>
      <c r="F17" s="1"/>
      <c r="G17" s="1"/>
      <c r="H17" s="1"/>
      <c r="I17" s="1"/>
      <c r="J17" s="1"/>
      <c r="N17" s="1"/>
      <c r="O17" s="1"/>
      <c r="P17" s="1"/>
    </row>
    <row r="18" spans="2:22" ht="51.75" customHeight="1" thickTop="1" thickBot="1" x14ac:dyDescent="0.3">
      <c r="B18" s="147" t="s">
        <v>28</v>
      </c>
      <c r="C18" s="147"/>
      <c r="D18" s="147"/>
      <c r="E18" s="147"/>
      <c r="F18" s="147"/>
      <c r="G18" s="147"/>
      <c r="H18" s="148"/>
      <c r="I18" s="148"/>
      <c r="J18" s="149"/>
      <c r="K18" s="149"/>
      <c r="L18" s="27"/>
      <c r="M18" s="27"/>
      <c r="N18" s="27"/>
      <c r="O18" s="150"/>
      <c r="P18" s="150"/>
      <c r="Q18" s="151" t="s">
        <v>9</v>
      </c>
      <c r="R18" s="152" t="s">
        <v>10</v>
      </c>
      <c r="S18" s="153"/>
      <c r="T18" s="154"/>
      <c r="U18" s="155"/>
      <c r="V18" s="156"/>
    </row>
    <row r="19" spans="2:22" ht="50.45" customHeight="1" thickTop="1" thickBot="1" x14ac:dyDescent="0.3">
      <c r="B19" s="157" t="s">
        <v>27</v>
      </c>
      <c r="C19" s="157"/>
      <c r="D19" s="157"/>
      <c r="E19" s="157"/>
      <c r="F19" s="157"/>
      <c r="G19" s="157"/>
      <c r="H19" s="157"/>
      <c r="I19" s="158"/>
      <c r="L19" s="7"/>
      <c r="M19" s="7"/>
      <c r="N19" s="7"/>
      <c r="O19" s="159"/>
      <c r="P19" s="159"/>
      <c r="Q19" s="160">
        <f>SUM(P7:P16)</f>
        <v>91500</v>
      </c>
      <c r="R19" s="161">
        <f>SUM(S7:S16)</f>
        <v>0</v>
      </c>
      <c r="S19" s="162"/>
      <c r="T19" s="163"/>
    </row>
    <row r="20" spans="2:22" ht="15.75" thickTop="1" x14ac:dyDescent="0.25">
      <c r="B20" s="164" t="s">
        <v>31</v>
      </c>
      <c r="C20" s="164"/>
      <c r="D20" s="164"/>
      <c r="E20" s="164"/>
      <c r="F20" s="164"/>
      <c r="G20" s="164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22" x14ac:dyDescent="0.25">
      <c r="B21" s="165"/>
      <c r="C21" s="165"/>
      <c r="D21" s="165"/>
      <c r="E21" s="165"/>
      <c r="F21" s="165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22" x14ac:dyDescent="0.25">
      <c r="B22" s="165"/>
      <c r="C22" s="165"/>
      <c r="D22" s="165"/>
      <c r="E22" s="165"/>
      <c r="F22" s="165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22" x14ac:dyDescent="0.25">
      <c r="B23" s="165"/>
      <c r="C23" s="165"/>
      <c r="D23" s="165"/>
      <c r="E23" s="165"/>
      <c r="F23" s="165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22" ht="19.899999999999999" customHeight="1" x14ac:dyDescent="0.25">
      <c r="C24" s="149"/>
      <c r="D24" s="166"/>
      <c r="E24" s="149"/>
      <c r="F24" s="149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22" ht="19.899999999999999" customHeight="1" x14ac:dyDescent="0.25">
      <c r="H25" s="168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22" ht="19.899999999999999" customHeight="1" x14ac:dyDescent="0.25">
      <c r="C26" s="149"/>
      <c r="D26" s="166"/>
      <c r="E26" s="149"/>
      <c r="F26" s="149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22" ht="19.899999999999999" customHeight="1" x14ac:dyDescent="0.25">
      <c r="C27" s="149"/>
      <c r="D27" s="166"/>
      <c r="E27" s="149"/>
      <c r="F27" s="149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22" ht="19.899999999999999" customHeight="1" x14ac:dyDescent="0.25">
      <c r="C28" s="149"/>
      <c r="D28" s="166"/>
      <c r="E28" s="149"/>
      <c r="F28" s="149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22" ht="19.899999999999999" customHeight="1" x14ac:dyDescent="0.25">
      <c r="C29" s="149"/>
      <c r="D29" s="166"/>
      <c r="E29" s="149"/>
      <c r="F29" s="149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22" ht="19.899999999999999" customHeight="1" x14ac:dyDescent="0.25">
      <c r="C30" s="149"/>
      <c r="D30" s="166"/>
      <c r="E30" s="149"/>
      <c r="F30" s="149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22" ht="19.899999999999999" customHeight="1" x14ac:dyDescent="0.25">
      <c r="C31" s="149"/>
      <c r="D31" s="166"/>
      <c r="E31" s="149"/>
      <c r="F31" s="149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22" ht="19.899999999999999" customHeight="1" x14ac:dyDescent="0.25">
      <c r="C32" s="149"/>
      <c r="D32" s="166"/>
      <c r="E32" s="149"/>
      <c r="F32" s="149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49"/>
      <c r="D33" s="166"/>
      <c r="E33" s="149"/>
      <c r="F33" s="149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49"/>
      <c r="D34" s="166"/>
      <c r="E34" s="149"/>
      <c r="F34" s="149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49"/>
      <c r="D35" s="166"/>
      <c r="E35" s="149"/>
      <c r="F35" s="149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49"/>
      <c r="D36" s="166"/>
      <c r="E36" s="149"/>
      <c r="F36" s="149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49"/>
      <c r="D37" s="166"/>
      <c r="E37" s="149"/>
      <c r="F37" s="149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49"/>
      <c r="D38" s="166"/>
      <c r="E38" s="149"/>
      <c r="F38" s="149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49"/>
      <c r="D39" s="166"/>
      <c r="E39" s="149"/>
      <c r="F39" s="149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49"/>
      <c r="D40" s="166"/>
      <c r="E40" s="149"/>
      <c r="F40" s="149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49"/>
      <c r="D41" s="166"/>
      <c r="E41" s="149"/>
      <c r="F41" s="149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49"/>
      <c r="D42" s="166"/>
      <c r="E42" s="149"/>
      <c r="F42" s="149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49"/>
      <c r="D43" s="166"/>
      <c r="E43" s="149"/>
      <c r="F43" s="149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49"/>
      <c r="D44" s="166"/>
      <c r="E44" s="149"/>
      <c r="F44" s="149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49"/>
      <c r="D45" s="166"/>
      <c r="E45" s="149"/>
      <c r="F45" s="149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49"/>
      <c r="D46" s="166"/>
      <c r="E46" s="149"/>
      <c r="F46" s="149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49"/>
      <c r="D47" s="166"/>
      <c r="E47" s="149"/>
      <c r="F47" s="149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49"/>
      <c r="D48" s="166"/>
      <c r="E48" s="149"/>
      <c r="F48" s="149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49"/>
      <c r="D49" s="166"/>
      <c r="E49" s="149"/>
      <c r="F49" s="149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49"/>
      <c r="D50" s="166"/>
      <c r="E50" s="149"/>
      <c r="F50" s="149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49"/>
      <c r="D51" s="166"/>
      <c r="E51" s="149"/>
      <c r="F51" s="149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49"/>
      <c r="D52" s="166"/>
      <c r="E52" s="149"/>
      <c r="F52" s="149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49"/>
      <c r="D53" s="166"/>
      <c r="E53" s="149"/>
      <c r="F53" s="149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49"/>
      <c r="D54" s="166"/>
      <c r="E54" s="149"/>
      <c r="F54" s="149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49"/>
      <c r="D55" s="166"/>
      <c r="E55" s="149"/>
      <c r="F55" s="149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49"/>
      <c r="D56" s="166"/>
      <c r="E56" s="149"/>
      <c r="F56" s="149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49"/>
      <c r="D57" s="166"/>
      <c r="E57" s="149"/>
      <c r="F57" s="149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49"/>
      <c r="D58" s="166"/>
      <c r="E58" s="149"/>
      <c r="F58" s="149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49"/>
      <c r="D59" s="166"/>
      <c r="E59" s="149"/>
      <c r="F59" s="149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49"/>
      <c r="D60" s="166"/>
      <c r="E60" s="149"/>
      <c r="F60" s="149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49"/>
      <c r="D61" s="166"/>
      <c r="E61" s="149"/>
      <c r="F61" s="149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49"/>
      <c r="D62" s="166"/>
      <c r="E62" s="149"/>
      <c r="F62" s="149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49"/>
      <c r="D63" s="166"/>
      <c r="E63" s="149"/>
      <c r="F63" s="149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49"/>
      <c r="D64" s="166"/>
      <c r="E64" s="149"/>
      <c r="F64" s="149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49"/>
      <c r="D65" s="166"/>
      <c r="E65" s="149"/>
      <c r="F65" s="149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49"/>
      <c r="D66" s="166"/>
      <c r="E66" s="149"/>
      <c r="F66" s="149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49"/>
      <c r="D67" s="166"/>
      <c r="E67" s="149"/>
      <c r="F67" s="149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49"/>
      <c r="D68" s="166"/>
      <c r="E68" s="149"/>
      <c r="F68" s="149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49"/>
      <c r="D69" s="166"/>
      <c r="E69" s="149"/>
      <c r="F69" s="149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49"/>
      <c r="D70" s="166"/>
      <c r="E70" s="149"/>
      <c r="F70" s="149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49"/>
      <c r="D71" s="166"/>
      <c r="E71" s="149"/>
      <c r="F71" s="149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49"/>
      <c r="D72" s="166"/>
      <c r="E72" s="149"/>
      <c r="F72" s="149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49"/>
      <c r="D73" s="166"/>
      <c r="E73" s="149"/>
      <c r="F73" s="149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49"/>
      <c r="D74" s="166"/>
      <c r="E74" s="149"/>
      <c r="F74" s="149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49"/>
      <c r="D75" s="166"/>
      <c r="E75" s="149"/>
      <c r="F75" s="149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49"/>
      <c r="D76" s="166"/>
      <c r="E76" s="149"/>
      <c r="F76" s="149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49"/>
      <c r="D77" s="166"/>
      <c r="E77" s="149"/>
      <c r="F77" s="149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49"/>
      <c r="D78" s="166"/>
      <c r="E78" s="149"/>
      <c r="F78" s="149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49"/>
      <c r="D79" s="166"/>
      <c r="E79" s="149"/>
      <c r="F79" s="149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49"/>
      <c r="D80" s="166"/>
      <c r="E80" s="149"/>
      <c r="F80" s="149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49"/>
      <c r="D81" s="166"/>
      <c r="E81" s="149"/>
      <c r="F81" s="149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49"/>
      <c r="D82" s="166"/>
      <c r="E82" s="149"/>
      <c r="F82" s="149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49"/>
      <c r="D83" s="166"/>
      <c r="E83" s="149"/>
      <c r="F83" s="149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49"/>
      <c r="D84" s="166"/>
      <c r="E84" s="149"/>
      <c r="F84" s="149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49"/>
      <c r="D85" s="166"/>
      <c r="E85" s="149"/>
      <c r="F85" s="149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49"/>
      <c r="D86" s="166"/>
      <c r="E86" s="149"/>
      <c r="F86" s="149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49"/>
      <c r="D87" s="166"/>
      <c r="E87" s="149"/>
      <c r="F87" s="149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49"/>
      <c r="D88" s="166"/>
      <c r="E88" s="149"/>
      <c r="F88" s="149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49"/>
      <c r="D89" s="166"/>
      <c r="E89" s="149"/>
      <c r="F89" s="149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49"/>
      <c r="D90" s="166"/>
      <c r="E90" s="149"/>
      <c r="F90" s="149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49"/>
      <c r="D91" s="166"/>
      <c r="E91" s="149"/>
      <c r="F91" s="149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49"/>
      <c r="D92" s="166"/>
      <c r="E92" s="149"/>
      <c r="F92" s="149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49"/>
      <c r="D93" s="166"/>
      <c r="E93" s="149"/>
      <c r="F93" s="149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49"/>
      <c r="D94" s="166"/>
      <c r="E94" s="149"/>
      <c r="F94" s="149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49"/>
      <c r="D95" s="166"/>
      <c r="E95" s="149"/>
      <c r="F95" s="149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49"/>
      <c r="D96" s="166"/>
      <c r="E96" s="149"/>
      <c r="F96" s="149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49"/>
      <c r="D97" s="166"/>
      <c r="E97" s="149"/>
      <c r="F97" s="149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49"/>
      <c r="D98" s="166"/>
      <c r="E98" s="149"/>
      <c r="F98" s="149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49"/>
      <c r="D99" s="166"/>
      <c r="E99" s="149"/>
      <c r="F99" s="149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49"/>
      <c r="D100" s="166"/>
      <c r="E100" s="149"/>
      <c r="F100" s="149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49"/>
      <c r="D101" s="166"/>
      <c r="E101" s="149"/>
      <c r="F101" s="149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49"/>
      <c r="D102" s="166"/>
      <c r="E102" s="149"/>
      <c r="F102" s="149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49"/>
      <c r="D103" s="166"/>
      <c r="E103" s="149"/>
      <c r="F103" s="149"/>
      <c r="G103" s="16"/>
      <c r="H103" s="16"/>
      <c r="I103" s="11"/>
      <c r="J103" s="11"/>
      <c r="K103" s="11"/>
      <c r="L103" s="11"/>
      <c r="M103" s="11"/>
      <c r="N103" s="17"/>
      <c r="O103" s="17"/>
      <c r="P103" s="17"/>
      <c r="Q103" s="11"/>
      <c r="R103" s="11"/>
      <c r="S103" s="11"/>
    </row>
    <row r="104" spans="3:19" ht="19.899999999999999" customHeight="1" x14ac:dyDescent="0.25">
      <c r="C104" s="149"/>
      <c r="D104" s="166"/>
      <c r="E104" s="149"/>
      <c r="F104" s="149"/>
      <c r="G104" s="16"/>
      <c r="H104" s="16"/>
      <c r="I104" s="11"/>
      <c r="J104" s="11"/>
      <c r="K104" s="11"/>
      <c r="L104" s="11"/>
      <c r="M104" s="11"/>
      <c r="N104" s="17"/>
      <c r="O104" s="17"/>
      <c r="P104" s="17"/>
      <c r="Q104" s="11"/>
      <c r="R104" s="11"/>
      <c r="S104" s="11"/>
    </row>
    <row r="105" spans="3:19" ht="19.899999999999999" customHeight="1" x14ac:dyDescent="0.25">
      <c r="C105" s="149"/>
      <c r="D105" s="166"/>
      <c r="E105" s="149"/>
      <c r="F105" s="149"/>
      <c r="G105" s="16"/>
      <c r="H105" s="16"/>
      <c r="I105" s="11"/>
      <c r="J105" s="11"/>
      <c r="K105" s="11"/>
      <c r="L105" s="11"/>
      <c r="M105" s="11"/>
      <c r="N105" s="17"/>
      <c r="O105" s="17"/>
      <c r="P105" s="17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ht="19.899999999999999" customHeight="1" x14ac:dyDescent="0.25">
      <c r="C112" s="1"/>
      <c r="E112" s="1"/>
      <c r="F112" s="1"/>
      <c r="J112" s="1"/>
    </row>
    <row r="113" spans="3:10" ht="19.899999999999999" customHeight="1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  <row r="236" spans="3:10" x14ac:dyDescent="0.25">
      <c r="C236" s="1"/>
      <c r="E236" s="1"/>
      <c r="F236" s="1"/>
      <c r="J236" s="1"/>
    </row>
  </sheetData>
  <sheetProtection algorithmName="SHA-512" hashValue="3ijOid+SLVD+Db1g3pzKFF7qIGzZ1VqAGIgJ6mX18AImwcS5dsyzVGPCqdhyQf4PVCXwYdTsQ/MyuYVl0SYWag==" saltValue="KUBdWFBiJId3nK3mNwHybQ==" spinCount="100000" sheet="1" objects="1" scenarios="1"/>
  <mergeCells count="56">
    <mergeCell ref="B1:D1"/>
    <mergeCell ref="G5:H5"/>
    <mergeCell ref="B20:G20"/>
    <mergeCell ref="R19:T19"/>
    <mergeCell ref="R18:T18"/>
    <mergeCell ref="B18:G18"/>
    <mergeCell ref="B19:H19"/>
    <mergeCell ref="I7:I11"/>
    <mergeCell ref="J7:J11"/>
    <mergeCell ref="K7:K11"/>
    <mergeCell ref="B7:B8"/>
    <mergeCell ref="C7:C8"/>
    <mergeCell ref="D7:D8"/>
    <mergeCell ref="E7:E8"/>
    <mergeCell ref="L7:L8"/>
    <mergeCell ref="L10:L11"/>
    <mergeCell ref="U7:U11"/>
    <mergeCell ref="O7:O11"/>
    <mergeCell ref="M7:M11"/>
    <mergeCell ref="N7:N11"/>
    <mergeCell ref="Q7:Q8"/>
    <mergeCell ref="P7:P8"/>
    <mergeCell ref="T7:T8"/>
    <mergeCell ref="V7:V8"/>
    <mergeCell ref="O12:O14"/>
    <mergeCell ref="M12:M14"/>
    <mergeCell ref="N12:N14"/>
    <mergeCell ref="Q12:Q13"/>
    <mergeCell ref="P12:P13"/>
    <mergeCell ref="T12:T13"/>
    <mergeCell ref="V12:V13"/>
    <mergeCell ref="U12:U14"/>
    <mergeCell ref="B12:B13"/>
    <mergeCell ref="C12:C13"/>
    <mergeCell ref="D12:D13"/>
    <mergeCell ref="E12:E13"/>
    <mergeCell ref="L12:L13"/>
    <mergeCell ref="I12:I14"/>
    <mergeCell ref="J12:J14"/>
    <mergeCell ref="K12:K14"/>
    <mergeCell ref="B15:B16"/>
    <mergeCell ref="C15:C16"/>
    <mergeCell ref="D15:D16"/>
    <mergeCell ref="E15:E16"/>
    <mergeCell ref="L15:L16"/>
    <mergeCell ref="I15:I16"/>
    <mergeCell ref="J15:J16"/>
    <mergeCell ref="K15:K16"/>
    <mergeCell ref="M15:M16"/>
    <mergeCell ref="N15:N16"/>
    <mergeCell ref="O15:O16"/>
    <mergeCell ref="P15:P16"/>
    <mergeCell ref="Q15:Q16"/>
    <mergeCell ref="T15:T16"/>
    <mergeCell ref="U15:U16"/>
    <mergeCell ref="V15:V16"/>
  </mergeCells>
  <conditionalFormatting sqref="R7:R16 G7:H16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6">
    <cfRule type="notContainsBlanks" dxfId="2" priority="78">
      <formula>LEN(TRIM(G7))&gt;0</formula>
    </cfRule>
  </conditionalFormatting>
  <conditionalFormatting sqref="T7 T9:T12 T14:T15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 E9:E12 E14:E15" xr:uid="{349A6282-9232-40B5-B155-0C95E3B5B228}">
      <formula1>"ks,bal,sada,m,"</formula1>
    </dataValidation>
    <dataValidation type="list" allowBlank="1" showInputMessage="1" showErrorMessage="1" sqref="J7:J8 J12:J13 J15" xr:uid="{36043F0E-2528-4AED-BB83-961E6D12AB3E}">
      <formula1>"ANO,NE"</formula1>
    </dataValidation>
  </dataValidations>
  <hyperlinks>
    <hyperlink ref="H6" location="'Výpočetní technika'!B19" display="Odkaz na splnění požadavku Energy star nebo TCO Certified a energetický štítek*" xr:uid="{0A426407-2BA4-4CF2-ADA7-A2B02E0EBE95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8 S13 S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V9:V12 V14:V15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2025-06-03T08:35:01Z</cp:lastPrinted>
  <dcterms:created xsi:type="dcterms:W3CDTF">2014-03-05T12:43:32Z</dcterms:created>
  <dcterms:modified xsi:type="dcterms:W3CDTF">2025-06-16T09:11:04Z</dcterms:modified>
</cp:coreProperties>
</file>