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7\1 výzva\"/>
    </mc:Choice>
  </mc:AlternateContent>
  <xr:revisionPtr revIDLastSave="0" documentId="13_ncr:1_{5C11764F-9AB3-423F-A9B9-6AD419C44A2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T10" i="1"/>
  <c r="S11" i="1"/>
  <c r="S16" i="1"/>
  <c r="S17" i="1"/>
  <c r="T7" i="1"/>
  <c r="S14" i="1"/>
  <c r="S15" i="1"/>
  <c r="S7" i="1"/>
  <c r="P9" i="1"/>
  <c r="P10" i="1"/>
  <c r="P11" i="1"/>
  <c r="P12" i="1"/>
  <c r="P13" i="1"/>
  <c r="P14" i="1"/>
  <c r="P15" i="1"/>
  <c r="T9" i="1"/>
  <c r="S10" i="1"/>
  <c r="S12" i="1"/>
  <c r="T12" i="1"/>
  <c r="S13" i="1"/>
  <c r="T13" i="1"/>
  <c r="T15" i="1"/>
  <c r="P7" i="1"/>
  <c r="P8" i="1"/>
  <c r="P16" i="1"/>
  <c r="P17" i="1"/>
  <c r="T8" i="1" l="1"/>
  <c r="T17" i="1"/>
  <c r="T16" i="1"/>
  <c r="T14" i="1"/>
  <c r="T11" i="1"/>
  <c r="R20" i="1"/>
  <c r="Q20" i="1"/>
</calcChain>
</file>

<file path=xl/sharedStrings.xml><?xml version="1.0" encoding="utf-8"?>
<sst xmlns="http://schemas.openxmlformats.org/spreadsheetml/2006/main" count="92" uniqueCount="65">
  <si>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</si>
  <si>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</si>
  <si>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</si>
  <si>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</si>
  <si>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</si>
  <si>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</si>
  <si>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</si>
  <si>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</si>
  <si>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</si>
  <si>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</si>
  <si>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</si>
  <si>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</si>
  <si>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</si>
  <si>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</si>
  <si>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</si>
  <si>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</si>
  <si>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</si>
  <si>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</si>
  <si>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</si>
  <si>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</si>
  <si>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</si>
  <si>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</si>
  <si>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</si>
  <si>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</si>
  <si>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</si>
  <si>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</si>
  <si>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</si>
  <si>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</si>
  <si>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</si>
  <si>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</si>
  <si>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</si>
  <si>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</si>
  <si>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</si>
  <si>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</si>
  <si>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087 - 2025 </t>
  </si>
  <si>
    <t>Samostatná faktura</t>
  </si>
  <si>
    <t>Pokud financováno z projektových prostředků, pak ŘEŠITEL uvede: NÁZEV A ČÍSLO DOTAČNÍHO PROJEKTU</t>
  </si>
  <si>
    <t>Mgr. Tereza Krištufová, 
Tel.: 37763 1001,
E-mail: tkristuf@rek.zcu.cz</t>
  </si>
  <si>
    <t>Univerzitní 8, 
301 00 Plzeň,
Rektorát - Kancelář rektora,
místnost UR 306</t>
  </si>
  <si>
    <t>Stylus (pero)</t>
  </si>
  <si>
    <t>Dotykové pero (stylus) na ebook čtečku, pasivní, tloušťka hrotu 1,6 mm, magnetické uchycení, kompatibilní se čtečkou ONYX BOOX Max Lumi, průměr cca 9,6 mm, hmotnost max. 20 g.</t>
  </si>
  <si>
    <t>14 dní</t>
  </si>
  <si>
    <t>Pevný disk, SSD</t>
  </si>
  <si>
    <t>Switch 8x  port</t>
  </si>
  <si>
    <t xml:space="preserve">Switch do racku </t>
  </si>
  <si>
    <t>Ergonomická myš</t>
  </si>
  <si>
    <t xml:space="preserve">Externí mechanika DVD </t>
  </si>
  <si>
    <t>Externí disk, HDD</t>
  </si>
  <si>
    <t>Poudro na pevný disk</t>
  </si>
  <si>
    <t>Myš, bezdrátová</t>
  </si>
  <si>
    <t>Klávesnice, USB</t>
  </si>
  <si>
    <t>Myš, USB</t>
  </si>
  <si>
    <t>Ing. Tomáš Řeřicha, Ph.D.,
Tel.: 737 488 958,
37763 4534</t>
  </si>
  <si>
    <t>Univerzitní 26,
301 00 Plzeň,
Fakulta elektrotechnická - Katedra materiálů a technologií,
místnost EK 415</t>
  </si>
  <si>
    <t>Interní SSD disk, 2.5", rozhraní SATA III, rychlost čtení min. 500MB/s, rychlost zápisu min.  500MB/s, životnost disku min. 400 TBW.</t>
  </si>
  <si>
    <t>Switch, 8x RJ45, podpora plug and Play, VLAN, rychlost  10/100/1 000 Mbit.</t>
  </si>
  <si>
    <t>Switch do racku, min. 10x RJ-45, 2x SFP, 10x 10/100Base-T, 10× 10/100/1000Base-T, podpora IGMP a DHCP, zrcadlení portů, VLAN a statická agregace linek, statický routing, IPv6 ready, přepínací kapacita 24 Gb/s, 10 portů s rychlostí 1 Gbit, 10 portů s rychlostí 100 Mbit.</t>
  </si>
  <si>
    <t>Ergonomická, bezdrátová, vertikální myš, optická, pro praváky, připojení bluetooth, citlivost alespoň do 2200 DPI, změna DPI pomocí tlačítka, klasické kolečko, USB přijímač součástí balení, černá barva.</t>
  </si>
  <si>
    <t>Externí mechanika, vypalovačka, formáty CD, DVD, rychlost čtení i zápis CD min. 24x, napájení USB,  odpovídá standardům archivační technologie M-DISC, barva černá.</t>
  </si>
  <si>
    <t>Externí disk, kapacita min. 2TB, HDD, formát 2.5", připojení USB (USB 3.0), černá barva, kabel součástí balení .</t>
  </si>
  <si>
    <r>
      <t xml:space="preserve">Pouzdro na pevný disk  2,5" HDD disk, na 1 disk, nárazuvzdorné, odolné proti prachu, možnost upevnění disku, prostor na příslušenství, barva černá, </t>
    </r>
    <r>
      <rPr>
        <b/>
        <sz val="11"/>
        <color theme="1"/>
        <rFont val="Calibri"/>
        <family val="2"/>
        <charset val="238"/>
        <scheme val="minor"/>
      </rPr>
      <t>kompatibilní s pol.č. 7.</t>
    </r>
  </si>
  <si>
    <t>Myš, bezdrátová, optická, pro praváky, citlivost min. 1500 DPI, 6 tlačítek, změna DPI pomocí tlačítka, klasické kolečko, dosah min. 5m, bezdrátový USB přijímač součástí balení, napájení pomocí 1x AA baterie, černá barva.</t>
  </si>
  <si>
    <t>Klávesnice, drátová, rozhraní USB-A, česká  lokalizace, dvouřádkový enter, vysokoprofilové klávesy, multimediální klávesy, barva černá.</t>
  </si>
  <si>
    <t>Myš, drátová, optická, symetrická, připojení USB-A, citlivost min.  800 DPI, 3 tlačítka, klasické kolečko, délka kabelu min.  1,5 m, barva černá.</t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</si>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</sst>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21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59" zoomScaleNormal="59" workbookViewId="0">
      <selection activeCell="G7" sqref="G7:G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3" customWidth="1"/>
    <col min="5" max="5" width="10.5703125" style="22" customWidth="1"/>
    <col min="6" max="6" width="108.8554687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27.5703125" style="1" hidden="1" customWidth="1"/>
    <col min="12" max="12" width="28.42578125" style="1" customWidth="1"/>
    <col min="13" max="13" width="31.57031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32</v>
      </c>
      <c r="I6" s="32" t="s">
        <v>18</v>
      </c>
      <c r="J6" s="29" t="s">
        <v>19</v>
      </c>
      <c r="K6" s="29" t="s">
        <v>36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103.5" customHeight="1" thickTop="1" thickBot="1" x14ac:dyDescent="0.3">
      <c r="A7" s="37"/>
      <c r="B7" s="38">
        <v>1</v>
      </c>
      <c r="C7" s="39" t="s">
        <v>39</v>
      </c>
      <c r="D7" s="40">
        <v>2</v>
      </c>
      <c r="E7" s="41" t="s">
        <v>31</v>
      </c>
      <c r="F7" s="42" t="s">
        <v>40</v>
      </c>
      <c r="G7" s="135"/>
      <c r="H7" s="43" t="s">
        <v>33</v>
      </c>
      <c r="I7" s="39" t="s">
        <v>35</v>
      </c>
      <c r="J7" s="44" t="s">
        <v>33</v>
      </c>
      <c r="K7" s="45"/>
      <c r="L7" s="46"/>
      <c r="M7" s="47" t="s">
        <v>37</v>
      </c>
      <c r="N7" s="47" t="s">
        <v>38</v>
      </c>
      <c r="O7" s="48" t="s">
        <v>41</v>
      </c>
      <c r="P7" s="49">
        <f>D7*Q7</f>
        <v>3000</v>
      </c>
      <c r="Q7" s="50">
        <v>1500</v>
      </c>
      <c r="R7" s="139"/>
      <c r="S7" s="51">
        <f>D7*R7</f>
        <v>0</v>
      </c>
      <c r="T7" s="52" t="str">
        <f t="shared" ref="T7:T17" si="0">IF(ISNUMBER(R7), IF(R7&gt;Q7,"NEVYHOVUJE","VYHOVUJE")," ")</f>
        <v xml:space="preserve"> </v>
      </c>
      <c r="U7" s="53"/>
      <c r="V7" s="54" t="s">
        <v>11</v>
      </c>
    </row>
    <row r="8" spans="1:22" ht="53.25" customHeight="1" x14ac:dyDescent="0.25">
      <c r="A8" s="37"/>
      <c r="B8" s="55">
        <v>2</v>
      </c>
      <c r="C8" s="56" t="s">
        <v>42</v>
      </c>
      <c r="D8" s="57">
        <v>1</v>
      </c>
      <c r="E8" s="58" t="s">
        <v>31</v>
      </c>
      <c r="F8" s="59" t="s">
        <v>54</v>
      </c>
      <c r="G8" s="136"/>
      <c r="H8" s="60" t="s">
        <v>33</v>
      </c>
      <c r="I8" s="61" t="s">
        <v>35</v>
      </c>
      <c r="J8" s="62" t="s">
        <v>33</v>
      </c>
      <c r="K8" s="63"/>
      <c r="L8" s="64"/>
      <c r="M8" s="65" t="s">
        <v>52</v>
      </c>
      <c r="N8" s="65" t="s">
        <v>53</v>
      </c>
      <c r="O8" s="66" t="s">
        <v>64</v>
      </c>
      <c r="P8" s="67">
        <f>D8*Q8</f>
        <v>1500</v>
      </c>
      <c r="Q8" s="68">
        <v>1500</v>
      </c>
      <c r="R8" s="140"/>
      <c r="S8" s="69">
        <f>D8*R8</f>
        <v>0</v>
      </c>
      <c r="T8" s="70" t="str">
        <f t="shared" si="0"/>
        <v xml:space="preserve"> </v>
      </c>
      <c r="U8" s="71"/>
      <c r="V8" s="72" t="s">
        <v>12</v>
      </c>
    </row>
    <row r="9" spans="1:22" ht="33" customHeight="1" x14ac:dyDescent="0.25">
      <c r="A9" s="37"/>
      <c r="B9" s="55">
        <v>3</v>
      </c>
      <c r="C9" s="56" t="s">
        <v>43</v>
      </c>
      <c r="D9" s="57">
        <v>1</v>
      </c>
      <c r="E9" s="58" t="s">
        <v>31</v>
      </c>
      <c r="F9" s="59" t="s">
        <v>55</v>
      </c>
      <c r="G9" s="136"/>
      <c r="H9" s="60" t="s">
        <v>33</v>
      </c>
      <c r="I9" s="73"/>
      <c r="J9" s="74"/>
      <c r="K9" s="75"/>
      <c r="L9" s="76"/>
      <c r="M9" s="77"/>
      <c r="N9" s="77"/>
      <c r="O9" s="78"/>
      <c r="P9" s="67">
        <f>D9*Q9</f>
        <v>800</v>
      </c>
      <c r="Q9" s="68">
        <v>800</v>
      </c>
      <c r="R9" s="140"/>
      <c r="S9" s="69">
        <f>D9*R9</f>
        <v>0</v>
      </c>
      <c r="T9" s="70" t="str">
        <f t="shared" ref="T9:T15" si="1">IF(ISNUMBER(R9), IF(R9&gt;Q9,"NEVYHOVUJE","VYHOVUJE")," ")</f>
        <v xml:space="preserve"> </v>
      </c>
      <c r="U9" s="79"/>
      <c r="V9" s="80"/>
    </row>
    <row r="10" spans="1:22" ht="66.75" customHeight="1" x14ac:dyDescent="0.25">
      <c r="A10" s="37"/>
      <c r="B10" s="55">
        <v>4</v>
      </c>
      <c r="C10" s="56" t="s">
        <v>44</v>
      </c>
      <c r="D10" s="57">
        <v>2</v>
      </c>
      <c r="E10" s="58" t="s">
        <v>31</v>
      </c>
      <c r="F10" s="59" t="s">
        <v>56</v>
      </c>
      <c r="G10" s="136"/>
      <c r="H10" s="60" t="s">
        <v>33</v>
      </c>
      <c r="I10" s="73"/>
      <c r="J10" s="74"/>
      <c r="K10" s="75"/>
      <c r="L10" s="76"/>
      <c r="M10" s="77"/>
      <c r="N10" s="77"/>
      <c r="O10" s="78"/>
      <c r="P10" s="67">
        <f>D10*Q10</f>
        <v>4600</v>
      </c>
      <c r="Q10" s="68">
        <v>2300</v>
      </c>
      <c r="R10" s="140"/>
      <c r="S10" s="69">
        <f>D10*R10</f>
        <v>0</v>
      </c>
      <c r="T10" s="70" t="str">
        <f t="shared" si="1"/>
        <v xml:space="preserve"> </v>
      </c>
      <c r="U10" s="79"/>
      <c r="V10" s="81"/>
    </row>
    <row r="11" spans="1:22" ht="49.5" customHeight="1" x14ac:dyDescent="0.25">
      <c r="A11" s="37"/>
      <c r="B11" s="55">
        <v>5</v>
      </c>
      <c r="C11" s="56" t="s">
        <v>45</v>
      </c>
      <c r="D11" s="57">
        <v>2</v>
      </c>
      <c r="E11" s="58" t="s">
        <v>31</v>
      </c>
      <c r="F11" s="59" t="s">
        <v>57</v>
      </c>
      <c r="G11" s="136"/>
      <c r="H11" s="60" t="s">
        <v>33</v>
      </c>
      <c r="I11" s="73"/>
      <c r="J11" s="74"/>
      <c r="K11" s="75"/>
      <c r="L11" s="76"/>
      <c r="M11" s="77"/>
      <c r="N11" s="77"/>
      <c r="O11" s="78"/>
      <c r="P11" s="67">
        <f>D11*Q11</f>
        <v>2200</v>
      </c>
      <c r="Q11" s="68">
        <v>1100</v>
      </c>
      <c r="R11" s="140"/>
      <c r="S11" s="69">
        <f>D11*R11</f>
        <v>0</v>
      </c>
      <c r="T11" s="70" t="str">
        <f t="shared" si="1"/>
        <v xml:space="preserve"> </v>
      </c>
      <c r="U11" s="79"/>
      <c r="V11" s="82" t="s">
        <v>13</v>
      </c>
    </row>
    <row r="12" spans="1:22" ht="52.5" customHeight="1" x14ac:dyDescent="0.25">
      <c r="A12" s="37"/>
      <c r="B12" s="55">
        <v>6</v>
      </c>
      <c r="C12" s="56" t="s">
        <v>46</v>
      </c>
      <c r="D12" s="57">
        <v>3</v>
      </c>
      <c r="E12" s="58" t="s">
        <v>31</v>
      </c>
      <c r="F12" s="59" t="s">
        <v>58</v>
      </c>
      <c r="G12" s="136"/>
      <c r="H12" s="60" t="s">
        <v>33</v>
      </c>
      <c r="I12" s="73"/>
      <c r="J12" s="74"/>
      <c r="K12" s="75"/>
      <c r="L12" s="76"/>
      <c r="M12" s="77"/>
      <c r="N12" s="77"/>
      <c r="O12" s="78"/>
      <c r="P12" s="67">
        <f>D12*Q12</f>
        <v>2100</v>
      </c>
      <c r="Q12" s="68">
        <v>700</v>
      </c>
      <c r="R12" s="140"/>
      <c r="S12" s="69">
        <f>D12*R12</f>
        <v>0</v>
      </c>
      <c r="T12" s="70" t="str">
        <f t="shared" si="1"/>
        <v xml:space="preserve"> </v>
      </c>
      <c r="U12" s="79"/>
      <c r="V12" s="83" t="s">
        <v>12</v>
      </c>
    </row>
    <row r="13" spans="1:22" ht="39.75" customHeight="1" x14ac:dyDescent="0.25">
      <c r="A13" s="37"/>
      <c r="B13" s="55">
        <v>7</v>
      </c>
      <c r="C13" s="56" t="s">
        <v>47</v>
      </c>
      <c r="D13" s="57">
        <v>2</v>
      </c>
      <c r="E13" s="58" t="s">
        <v>31</v>
      </c>
      <c r="F13" s="59" t="s">
        <v>59</v>
      </c>
      <c r="G13" s="136"/>
      <c r="H13" s="60" t="s">
        <v>33</v>
      </c>
      <c r="I13" s="73"/>
      <c r="J13" s="74"/>
      <c r="K13" s="75"/>
      <c r="L13" s="76"/>
      <c r="M13" s="77"/>
      <c r="N13" s="77"/>
      <c r="O13" s="78"/>
      <c r="P13" s="67">
        <f>D13*Q13</f>
        <v>3800</v>
      </c>
      <c r="Q13" s="68">
        <v>1900</v>
      </c>
      <c r="R13" s="140"/>
      <c r="S13" s="69">
        <f>D13*R13</f>
        <v>0</v>
      </c>
      <c r="T13" s="70" t="str">
        <f t="shared" si="1"/>
        <v xml:space="preserve"> </v>
      </c>
      <c r="U13" s="79"/>
      <c r="V13" s="80"/>
    </row>
    <row r="14" spans="1:22" ht="52.5" customHeight="1" x14ac:dyDescent="0.25">
      <c r="A14" s="37"/>
      <c r="B14" s="55">
        <v>8</v>
      </c>
      <c r="C14" s="56" t="s">
        <v>48</v>
      </c>
      <c r="D14" s="57">
        <v>2</v>
      </c>
      <c r="E14" s="58" t="s">
        <v>31</v>
      </c>
      <c r="F14" s="59" t="s">
        <v>60</v>
      </c>
      <c r="G14" s="136"/>
      <c r="H14" s="60" t="s">
        <v>33</v>
      </c>
      <c r="I14" s="73"/>
      <c r="J14" s="74"/>
      <c r="K14" s="75"/>
      <c r="L14" s="76"/>
      <c r="M14" s="77"/>
      <c r="N14" s="77"/>
      <c r="O14" s="78"/>
      <c r="P14" s="67">
        <f>D14*Q14</f>
        <v>400</v>
      </c>
      <c r="Q14" s="68">
        <v>200</v>
      </c>
      <c r="R14" s="140"/>
      <c r="S14" s="69">
        <f>D14*R14</f>
        <v>0</v>
      </c>
      <c r="T14" s="70" t="str">
        <f t="shared" si="1"/>
        <v xml:space="preserve"> </v>
      </c>
      <c r="U14" s="79"/>
      <c r="V14" s="81"/>
    </row>
    <row r="15" spans="1:22" ht="57.75" customHeight="1" x14ac:dyDescent="0.25">
      <c r="A15" s="37"/>
      <c r="B15" s="55">
        <v>9</v>
      </c>
      <c r="C15" s="56" t="s">
        <v>49</v>
      </c>
      <c r="D15" s="57">
        <v>2</v>
      </c>
      <c r="E15" s="58" t="s">
        <v>31</v>
      </c>
      <c r="F15" s="59" t="s">
        <v>61</v>
      </c>
      <c r="G15" s="136"/>
      <c r="H15" s="60" t="s">
        <v>33</v>
      </c>
      <c r="I15" s="73"/>
      <c r="J15" s="74"/>
      <c r="K15" s="75"/>
      <c r="L15" s="76"/>
      <c r="M15" s="77"/>
      <c r="N15" s="77"/>
      <c r="O15" s="78"/>
      <c r="P15" s="67">
        <f>D15*Q15</f>
        <v>500</v>
      </c>
      <c r="Q15" s="68">
        <v>250</v>
      </c>
      <c r="R15" s="140"/>
      <c r="S15" s="69">
        <f>D15*R15</f>
        <v>0</v>
      </c>
      <c r="T15" s="70" t="str">
        <f t="shared" si="1"/>
        <v xml:space="preserve"> </v>
      </c>
      <c r="U15" s="79"/>
      <c r="V15" s="82" t="s">
        <v>13</v>
      </c>
    </row>
    <row r="16" spans="1:22" ht="49.5" customHeight="1" x14ac:dyDescent="0.25">
      <c r="A16" s="37"/>
      <c r="B16" s="84">
        <v>10</v>
      </c>
      <c r="C16" s="85" t="s">
        <v>50</v>
      </c>
      <c r="D16" s="86">
        <v>5</v>
      </c>
      <c r="E16" s="87" t="s">
        <v>31</v>
      </c>
      <c r="F16" s="88" t="s">
        <v>62</v>
      </c>
      <c r="G16" s="137"/>
      <c r="H16" s="89" t="s">
        <v>33</v>
      </c>
      <c r="I16" s="73"/>
      <c r="J16" s="74"/>
      <c r="K16" s="75"/>
      <c r="L16" s="76"/>
      <c r="M16" s="77"/>
      <c r="N16" s="77"/>
      <c r="O16" s="78"/>
      <c r="P16" s="90">
        <f>D16*Q16</f>
        <v>1000</v>
      </c>
      <c r="Q16" s="91">
        <v>200</v>
      </c>
      <c r="R16" s="141"/>
      <c r="S16" s="92">
        <f>D16*R16</f>
        <v>0</v>
      </c>
      <c r="T16" s="93" t="str">
        <f t="shared" si="0"/>
        <v xml:space="preserve"> </v>
      </c>
      <c r="U16" s="79"/>
      <c r="V16" s="94" t="s">
        <v>14</v>
      </c>
    </row>
    <row r="17" spans="1:22" ht="59.25" customHeight="1" thickBot="1" x14ac:dyDescent="0.3">
      <c r="A17" s="37"/>
      <c r="B17" s="95">
        <v>11</v>
      </c>
      <c r="C17" s="96" t="s">
        <v>51</v>
      </c>
      <c r="D17" s="97">
        <v>5</v>
      </c>
      <c r="E17" s="98" t="s">
        <v>31</v>
      </c>
      <c r="F17" s="99" t="s">
        <v>63</v>
      </c>
      <c r="G17" s="138"/>
      <c r="H17" s="100" t="s">
        <v>33</v>
      </c>
      <c r="I17" s="101"/>
      <c r="J17" s="102"/>
      <c r="K17" s="103"/>
      <c r="L17" s="104"/>
      <c r="M17" s="105"/>
      <c r="N17" s="105"/>
      <c r="O17" s="106"/>
      <c r="P17" s="107">
        <f>D17*Q17</f>
        <v>900</v>
      </c>
      <c r="Q17" s="108">
        <v>180</v>
      </c>
      <c r="R17" s="142"/>
      <c r="S17" s="109">
        <f>D17*R17</f>
        <v>0</v>
      </c>
      <c r="T17" s="110" t="str">
        <f t="shared" si="0"/>
        <v xml:space="preserve"> </v>
      </c>
      <c r="U17" s="111"/>
      <c r="V17" s="112" t="s">
        <v>13</v>
      </c>
    </row>
    <row r="18" spans="1:22" ht="17.45" customHeight="1" thickTop="1" thickBot="1" x14ac:dyDescent="0.3"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13" t="s">
        <v>27</v>
      </c>
      <c r="C19" s="113"/>
      <c r="D19" s="113"/>
      <c r="E19" s="113"/>
      <c r="F19" s="113"/>
      <c r="G19" s="113"/>
      <c r="H19" s="114"/>
      <c r="I19" s="114"/>
      <c r="J19" s="115"/>
      <c r="K19" s="115"/>
      <c r="L19" s="27"/>
      <c r="M19" s="27"/>
      <c r="N19" s="27"/>
      <c r="O19" s="116"/>
      <c r="P19" s="116"/>
      <c r="Q19" s="117" t="s">
        <v>9</v>
      </c>
      <c r="R19" s="118" t="s">
        <v>10</v>
      </c>
      <c r="S19" s="119"/>
      <c r="T19" s="120"/>
      <c r="U19" s="121"/>
      <c r="V19" s="122"/>
    </row>
    <row r="20" spans="1:22" ht="50.45" customHeight="1" thickTop="1" thickBot="1" x14ac:dyDescent="0.3">
      <c r="B20" s="123" t="s">
        <v>26</v>
      </c>
      <c r="C20" s="123"/>
      <c r="D20" s="123"/>
      <c r="E20" s="123"/>
      <c r="F20" s="123"/>
      <c r="G20" s="123"/>
      <c r="H20" s="123"/>
      <c r="I20" s="124"/>
      <c r="L20" s="7"/>
      <c r="M20" s="7"/>
      <c r="N20" s="7"/>
      <c r="O20" s="125"/>
      <c r="P20" s="125"/>
      <c r="Q20" s="126">
        <f>SUM(P7:P17)</f>
        <v>20800</v>
      </c>
      <c r="R20" s="127">
        <f>SUM(S7:S17)</f>
        <v>0</v>
      </c>
      <c r="S20" s="128"/>
      <c r="T20" s="129"/>
    </row>
    <row r="21" spans="1:22" ht="15.75" thickTop="1" x14ac:dyDescent="0.25">
      <c r="B21" s="130" t="s">
        <v>29</v>
      </c>
      <c r="C21" s="130"/>
      <c r="D21" s="130"/>
      <c r="E21" s="130"/>
      <c r="F21" s="130"/>
      <c r="G21" s="130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31"/>
      <c r="C22" s="131"/>
      <c r="D22" s="131"/>
      <c r="E22" s="131"/>
      <c r="F22" s="13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31"/>
      <c r="C23" s="131"/>
      <c r="D23" s="131"/>
      <c r="E23" s="131"/>
      <c r="F23" s="13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31"/>
      <c r="C24" s="131"/>
      <c r="D24" s="131"/>
      <c r="E24" s="131"/>
      <c r="F24" s="13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15"/>
      <c r="D25" s="132"/>
      <c r="E25" s="115"/>
      <c r="F25" s="11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34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15"/>
      <c r="D27" s="132"/>
      <c r="E27" s="115"/>
      <c r="F27" s="11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15"/>
      <c r="D28" s="132"/>
      <c r="E28" s="115"/>
      <c r="F28" s="11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15"/>
      <c r="D29" s="132"/>
      <c r="E29" s="115"/>
      <c r="F29" s="11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15"/>
      <c r="D30" s="132"/>
      <c r="E30" s="115"/>
      <c r="F30" s="11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15"/>
      <c r="D31" s="132"/>
      <c r="E31" s="115"/>
      <c r="F31" s="11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15"/>
      <c r="D32" s="132"/>
      <c r="E32" s="115"/>
      <c r="F32" s="11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5"/>
      <c r="D33" s="132"/>
      <c r="E33" s="115"/>
      <c r="F33" s="11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5"/>
      <c r="D34" s="132"/>
      <c r="E34" s="115"/>
      <c r="F34" s="11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5"/>
      <c r="D35" s="132"/>
      <c r="E35" s="115"/>
      <c r="F35" s="11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5"/>
      <c r="D36" s="132"/>
      <c r="E36" s="115"/>
      <c r="F36" s="11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5"/>
      <c r="D37" s="132"/>
      <c r="E37" s="115"/>
      <c r="F37" s="11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5"/>
      <c r="D38" s="132"/>
      <c r="E38" s="115"/>
      <c r="F38" s="11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5"/>
      <c r="D39" s="132"/>
      <c r="E39" s="115"/>
      <c r="F39" s="11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5"/>
      <c r="D40" s="132"/>
      <c r="E40" s="115"/>
      <c r="F40" s="11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5"/>
      <c r="D41" s="132"/>
      <c r="E41" s="115"/>
      <c r="F41" s="11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5"/>
      <c r="D42" s="132"/>
      <c r="E42" s="115"/>
      <c r="F42" s="11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5"/>
      <c r="D43" s="132"/>
      <c r="E43" s="115"/>
      <c r="F43" s="11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5"/>
      <c r="D44" s="132"/>
      <c r="E44" s="115"/>
      <c r="F44" s="11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5"/>
      <c r="D45" s="132"/>
      <c r="E45" s="115"/>
      <c r="F45" s="11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5"/>
      <c r="D46" s="132"/>
      <c r="E46" s="115"/>
      <c r="F46" s="11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5"/>
      <c r="D47" s="132"/>
      <c r="E47" s="115"/>
      <c r="F47" s="11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5"/>
      <c r="D48" s="132"/>
      <c r="E48" s="115"/>
      <c r="F48" s="11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5"/>
      <c r="D49" s="132"/>
      <c r="E49" s="115"/>
      <c r="F49" s="11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5"/>
      <c r="D50" s="132"/>
      <c r="E50" s="115"/>
      <c r="F50" s="11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5"/>
      <c r="D51" s="132"/>
      <c r="E51" s="115"/>
      <c r="F51" s="11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5"/>
      <c r="D52" s="132"/>
      <c r="E52" s="115"/>
      <c r="F52" s="11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5"/>
      <c r="D53" s="132"/>
      <c r="E53" s="115"/>
      <c r="F53" s="11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5"/>
      <c r="D54" s="132"/>
      <c r="E54" s="115"/>
      <c r="F54" s="11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5"/>
      <c r="D55" s="132"/>
      <c r="E55" s="115"/>
      <c r="F55" s="11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5"/>
      <c r="D56" s="132"/>
      <c r="E56" s="115"/>
      <c r="F56" s="11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5"/>
      <c r="D57" s="132"/>
      <c r="E57" s="115"/>
      <c r="F57" s="11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5"/>
      <c r="D58" s="132"/>
      <c r="E58" s="115"/>
      <c r="F58" s="11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5"/>
      <c r="D59" s="132"/>
      <c r="E59" s="115"/>
      <c r="F59" s="11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5"/>
      <c r="D60" s="132"/>
      <c r="E60" s="115"/>
      <c r="F60" s="11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5"/>
      <c r="D61" s="132"/>
      <c r="E61" s="115"/>
      <c r="F61" s="11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5"/>
      <c r="D62" s="132"/>
      <c r="E62" s="115"/>
      <c r="F62" s="11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5"/>
      <c r="D63" s="132"/>
      <c r="E63" s="115"/>
      <c r="F63" s="11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5"/>
      <c r="D64" s="132"/>
      <c r="E64" s="115"/>
      <c r="F64" s="11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5"/>
      <c r="D65" s="132"/>
      <c r="E65" s="115"/>
      <c r="F65" s="11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5"/>
      <c r="D66" s="132"/>
      <c r="E66" s="115"/>
      <c r="F66" s="11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5"/>
      <c r="D67" s="132"/>
      <c r="E67" s="115"/>
      <c r="F67" s="11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5"/>
      <c r="D68" s="132"/>
      <c r="E68" s="115"/>
      <c r="F68" s="11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5"/>
      <c r="D69" s="132"/>
      <c r="E69" s="115"/>
      <c r="F69" s="11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5"/>
      <c r="D70" s="132"/>
      <c r="E70" s="115"/>
      <c r="F70" s="11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5"/>
      <c r="D71" s="132"/>
      <c r="E71" s="115"/>
      <c r="F71" s="11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5"/>
      <c r="D72" s="132"/>
      <c r="E72" s="115"/>
      <c r="F72" s="11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5"/>
      <c r="D73" s="132"/>
      <c r="E73" s="115"/>
      <c r="F73" s="11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5"/>
      <c r="D74" s="132"/>
      <c r="E74" s="115"/>
      <c r="F74" s="11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5"/>
      <c r="D75" s="132"/>
      <c r="E75" s="115"/>
      <c r="F75" s="11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5"/>
      <c r="D76" s="132"/>
      <c r="E76" s="115"/>
      <c r="F76" s="11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5"/>
      <c r="D77" s="132"/>
      <c r="E77" s="115"/>
      <c r="F77" s="11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5"/>
      <c r="D78" s="132"/>
      <c r="E78" s="115"/>
      <c r="F78" s="11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5"/>
      <c r="D79" s="132"/>
      <c r="E79" s="115"/>
      <c r="F79" s="11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5"/>
      <c r="D80" s="132"/>
      <c r="E80" s="115"/>
      <c r="F80" s="11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5"/>
      <c r="D81" s="132"/>
      <c r="E81" s="115"/>
      <c r="F81" s="11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5"/>
      <c r="D82" s="132"/>
      <c r="E82" s="115"/>
      <c r="F82" s="11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5"/>
      <c r="D83" s="132"/>
      <c r="E83" s="115"/>
      <c r="F83" s="11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5"/>
      <c r="D84" s="132"/>
      <c r="E84" s="115"/>
      <c r="F84" s="11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5"/>
      <c r="D85" s="132"/>
      <c r="E85" s="115"/>
      <c r="F85" s="11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5"/>
      <c r="D86" s="132"/>
      <c r="E86" s="115"/>
      <c r="F86" s="11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5"/>
      <c r="D87" s="132"/>
      <c r="E87" s="115"/>
      <c r="F87" s="11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5"/>
      <c r="D88" s="132"/>
      <c r="E88" s="115"/>
      <c r="F88" s="11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5"/>
      <c r="D89" s="132"/>
      <c r="E89" s="115"/>
      <c r="F89" s="11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5"/>
      <c r="D90" s="132"/>
      <c r="E90" s="115"/>
      <c r="F90" s="11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5"/>
      <c r="D91" s="132"/>
      <c r="E91" s="115"/>
      <c r="F91" s="11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5"/>
      <c r="D92" s="132"/>
      <c r="E92" s="115"/>
      <c r="F92" s="11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5"/>
      <c r="D93" s="132"/>
      <c r="E93" s="115"/>
      <c r="F93" s="11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5"/>
      <c r="D94" s="132"/>
      <c r="E94" s="115"/>
      <c r="F94" s="11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5"/>
      <c r="D95" s="132"/>
      <c r="E95" s="115"/>
      <c r="F95" s="11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5"/>
      <c r="D96" s="132"/>
      <c r="E96" s="115"/>
      <c r="F96" s="11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5"/>
      <c r="D97" s="132"/>
      <c r="E97" s="115"/>
      <c r="F97" s="11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5"/>
      <c r="D98" s="132"/>
      <c r="E98" s="115"/>
      <c r="F98" s="11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5"/>
      <c r="D99" s="132"/>
      <c r="E99" s="115"/>
      <c r="F99" s="11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5"/>
      <c r="D100" s="132"/>
      <c r="E100" s="115"/>
      <c r="F100" s="11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5"/>
      <c r="D101" s="132"/>
      <c r="E101" s="115"/>
      <c r="F101" s="11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5"/>
      <c r="D102" s="132"/>
      <c r="E102" s="115"/>
      <c r="F102" s="11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5"/>
      <c r="D103" s="132"/>
      <c r="E103" s="115"/>
      <c r="F103" s="11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5"/>
      <c r="D104" s="132"/>
      <c r="E104" s="115"/>
      <c r="F104" s="11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5"/>
      <c r="D105" s="132"/>
      <c r="E105" s="115"/>
      <c r="F105" s="11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5"/>
      <c r="D106" s="132"/>
      <c r="E106" s="115"/>
      <c r="F106" s="115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lfbeVW8LJ7JV4ziYG5vF1xZfybRYrMmu/FqgatdgJdnbCCQzZF1ePjJKhaI7VgPTpMhjmEBIhncpVVK5e2xPKQ==" saltValue="VkjuIWlzjv1xQsPzT9skig==" spinCount="100000" sheet="1" objects="1" scenarios="1"/>
  <mergeCells count="17">
    <mergeCell ref="U8:U17"/>
    <mergeCell ref="V8:V10"/>
    <mergeCell ref="V12:V14"/>
    <mergeCell ref="B1:D1"/>
    <mergeCell ref="G5:H5"/>
    <mergeCell ref="B21:G21"/>
    <mergeCell ref="R20:T20"/>
    <mergeCell ref="R19:T19"/>
    <mergeCell ref="B19:G19"/>
    <mergeCell ref="B20:H20"/>
    <mergeCell ref="I8:I17"/>
    <mergeCell ref="J8:J17"/>
    <mergeCell ref="K8:K17"/>
    <mergeCell ref="O8:O17"/>
    <mergeCell ref="M8:M17"/>
    <mergeCell ref="N8:N17"/>
    <mergeCell ref="L8:L17"/>
  </mergeCells>
  <conditionalFormatting sqref="G7:H17 R7:R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7" xr:uid="{349A6282-9232-40B5-B155-0C95E3B5B228}">
      <formula1>"ks,bal,sada,m,"</formula1>
    </dataValidation>
    <dataValidation type="list" allowBlank="1" showInputMessage="1" showErrorMessage="1" sqref="J7:J8" xr:uid="{C9369DE5-2385-49FF-A754-5F8F05635E82}">
      <formula1>"ANO,NE"</formula1>
    </dataValidation>
  </dataValidations>
  <hyperlinks>
    <hyperlink ref="H6" location="'Výpočetní technika'!B20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 V11:V12 V15:V17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2025-06-06T09:22:53Z</dcterms:modified>
</cp:coreProperties>
</file>