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1-2025_NPO\"/>
    </mc:Choice>
  </mc:AlternateContent>
  <xr:revisionPtr revIDLastSave="0" documentId="13_ncr:1_{8A8FE274-C61F-45D8-A3A2-61E2088519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8" i="1"/>
  <c r="T9" i="1"/>
  <c r="U9" i="1"/>
  <c r="T10" i="1"/>
  <c r="U10" i="1"/>
  <c r="Q8" i="1"/>
  <c r="Q9" i="1"/>
  <c r="Q10" i="1"/>
  <c r="T7" i="1"/>
  <c r="U7" i="1"/>
  <c r="Q7" i="1"/>
  <c r="S13" i="1" l="1"/>
  <c r="R13" i="1"/>
</calcChain>
</file>

<file path=xl/sharedStrings.xml><?xml version="1.0" encoding="utf-8"?>
<sst xmlns="http://schemas.openxmlformats.org/spreadsheetml/2006/main" count="66" uniqueCount="54">
  <si>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</si>
  <si>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</si>
  <si>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</si>
  <si>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</si>
  <si>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</si>
  <si>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</si>
  <si>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</si>
  <si>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</si>
  <si>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</si>
  <si>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</si>
  <si>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</si>
  <si>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</si>
  <si>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</si>
  <si>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</si>
  <si>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</si>
  <si>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</si>
  <si>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</si>
  <si>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</si>
  <si>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</si>
  <si>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</si>
  <si>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</si>
  <si>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</si>
  <si>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</si>
  <si>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</si>
  <si>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</si>
  <si>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</si>
  <si>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</si>
  <si>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</si>
  <si>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</si>
  <si>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</si>
  <si>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</si>
  <si>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39121200-8 - Stoly</t>
  </si>
  <si>
    <t xml:space="preserve">39122100-4 - Skříně </t>
  </si>
  <si>
    <t>NE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</si>
  <si>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</si>
  <si>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</si>
  <si>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ks</t>
  </si>
  <si>
    <t>Příloha č. 2 Kupní smlouvy - technická specifikace
Nábytek pro ZČU (II.) 021 - 2025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</si>
  <si>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</si>
  <si>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</si>
  <si>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Kancelářská skříň se zásuvkami</t>
  </si>
  <si>
    <t>Kombinovaná kancelářská skříň s dřevěnými a skleněnými dveřmi</t>
  </si>
  <si>
    <t>Školní stůl pro variabilní uspořádání učebny</t>
  </si>
  <si>
    <t>Žákovská židle, ergonomická</t>
  </si>
  <si>
    <t>Společná faktura</t>
  </si>
  <si>
    <t>Ing. Tomáš Řeřicha, Ph.D.,
Tel.: 37763 4534,
737 488 958</t>
  </si>
  <si>
    <t>40 dní</t>
  </si>
  <si>
    <r>
      <rPr>
        <b/>
        <sz val="11"/>
        <color rgb="FF000000"/>
        <rFont val="Calibri"/>
        <family val="2"/>
        <charset val="238"/>
      </rPr>
      <t>Kancelářská skříň se zásuvkami</t>
    </r>
    <r>
      <rPr>
        <sz val="11"/>
        <color rgb="FF000000"/>
        <rFont val="Calibri"/>
        <family val="2"/>
        <charset val="238"/>
      </rPr>
      <t xml:space="preserve">
materiál: laminovaná dřevotříska, síla min. 15 mm,
rozměry: šířka 800 mm, hloubka  400 mm, výška min. 1700 mm - max. 2000 mm,
min. 4 zásuvky, 90% výsuvy, nosnost min. 20 kg,
min. 2 police na kovových čepech, možnost přestavení,
nosnost police min. 30 kg,
rektifikační kluzáky k vyrovnání nerovnosti podlahy,
barva korpusu i vnitřních dílů (částí) šedá,
barva zásuvek (vnější) ideálně tmavá (grafit),
horní krycí deska součástí skříně, v tmavém provedení (grafit),
kovová madla.</t>
    </r>
  </si>
  <si>
    <r>
      <rPr>
        <b/>
        <sz val="11"/>
        <color rgb="FF000000"/>
        <rFont val="Calibri"/>
        <family val="2"/>
        <charset val="238"/>
      </rPr>
      <t>Kombinovaná kancelářská skříň s dřevěnými a skleněnými dveřmi</t>
    </r>
    <r>
      <rPr>
        <sz val="11"/>
        <color rgb="FF000000"/>
        <rFont val="Calibri"/>
        <family val="2"/>
        <charset val="238"/>
      </rPr>
      <t xml:space="preserve">
materiál: laminovaná dřevotříska, síla min. 15 mm,
rozměry: šířka 800 mm, hloubka  400 mm, výška min. 1700 mm - max. 2000 mm,
křídlové dřevěné (spodní část) a skleněné dveře (horní část),
křídlové, uzamykatelné dveře (cylindrický zámek), součástí dodávky min. 2 klíče,
min. 4 police na kovových čepech, možnost přestavení,
nosnost police min. 30 kg,
rektifikační kluzáky k vyrovnání nerovnosti podlahy,
barva korpusu i vnitřních dílů (částí) šedá,
barva dveří (vnější) ideálně tmavá (grafit),
horní krycí deska součástí skříně, v tmavém provedení (grafit),
kovová madla.</t>
    </r>
  </si>
  <si>
    <r>
      <rPr>
        <b/>
        <sz val="11"/>
        <color rgb="FF000000"/>
        <rFont val="Calibri"/>
        <family val="2"/>
        <charset val="238"/>
      </rPr>
      <t>Školní stůl pro variabilní uspořádání učebny</t>
    </r>
    <r>
      <rPr>
        <sz val="11"/>
        <color rgb="FF000000"/>
        <rFont val="Calibri"/>
        <family val="2"/>
        <charset val="238"/>
      </rPr>
      <t xml:space="preserve">
lichoběžníkový tvar,
rozměry pracovní desky stolu: celková šířka: 1230 mm, celková hloubka: 560 mm,
kovová konstrukce, barva černá,
konstrukce stolu je tvořena rámovým celosvařencem,
nohy stolu jsou ke konstrukci pevně přivařeny a jsou z trubkového profilu o průměru min. 50 mm a tl. 1,5 mm,
konstrukce je ošetřena vypalovanou práškovou barvou,
nohy obsahují 2x kolečka s brzdou pro snadnější přesun,
tloušťka pracovní desky min. 15 mm,
oboustranně laminovaná LTD deska,
barva desky šedá,
po obvodu desky je nalisována ABS hrana také v šedém dekoru,
kabelová průchodka součástí pracovní desky,
výška pracovní desky stolu 820 mm,
vyrobeno v souladu s ergonomickými požadavky normy ČSN EN 1729-1.</t>
    </r>
  </si>
  <si>
    <r>
      <rPr>
        <b/>
        <sz val="11"/>
        <color rgb="FF000000"/>
        <rFont val="Calibri"/>
        <family val="2"/>
        <charset val="238"/>
      </rPr>
      <t>Žákovská židle, ergonomická</t>
    </r>
    <r>
      <rPr>
        <sz val="11"/>
        <color rgb="FF000000"/>
        <rFont val="Calibri"/>
        <family val="2"/>
        <charset val="238"/>
      </rPr>
      <t xml:space="preserve">
ergonomický sedák a opěrák,
ocelová konstrukce,
výška sedáku 460 mm,
židle splňuje normy ČSN EN 1729-1 a EN 1729-2,
barva sedáku černá, materiál polypropylen,
svařovaný rám z oceli s práškovým nástřikem, 
barva kovové konstrukce chrom,
sešikmené zadní nohy zabraňující houpání a pádu,
nosnost židle min. 120 kg,
stohovatelná.</t>
    </r>
  </si>
  <si>
    <t>Dodání ve smontovaném stavu a včetně instalace a potřebné montáže v dané místnosti.</t>
  </si>
  <si>
    <t>Univerzitní 26, 
301 00 Plzeň,
Fakulta elektrotechnická - Katedra materiálů a technologií,
místnost EL 302</t>
  </si>
  <si>
    <t>Podpora zelených dovedností a udržitelnosti na vysokých školách v rámci komponenty 7.4 Národního plánu obnovy pro oblast vysokých škol pro roky 2023–2025
Číslo projektu: NPO_ZCU_MSMT-2140/2024-4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</si>
</sst>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3" fontId="0" fillId="2" borderId="8" xfId="0" applyNumberForma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1"/>
    </xf>
    <xf numFmtId="164" fontId="8" fillId="5" borderId="9" xfId="0" applyNumberFormat="1" applyFon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1"/>
    </xf>
    <xf numFmtId="164" fontId="8" fillId="5" borderId="11" xfId="0" applyNumberFormat="1" applyFon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vertical="center" wrapText="1" indent="2"/>
    </xf>
    <xf numFmtId="164" fontId="0" fillId="0" borderId="13" xfId="0" applyNumberFormat="1" applyBorder="1" applyAlignment="1">
      <alignment horizontal="right" vertical="center" indent="1"/>
    </xf>
    <xf numFmtId="164" fontId="8" fillId="5" borderId="13" xfId="0" applyNumberFormat="1" applyFon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4" fontId="0" fillId="0" borderId="15" xfId="0" applyNumberFormat="1" applyBorder="1" applyAlignment="1">
      <alignment horizontal="right" vertical="center" indent="1"/>
    </xf>
    <xf numFmtId="164" fontId="8" fillId="5" borderId="15" xfId="0" applyNumberFormat="1" applyFon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topLeftCell="G8" zoomScaleNormal="100" workbookViewId="0">
      <selection activeCell="G9" sqref="G9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42.5703125" style="1" customWidth="1"/>
    <col min="4" max="4" width="9.7109375" style="2" customWidth="1"/>
    <col min="5" max="5" width="10" style="3" customWidth="1"/>
    <col min="6" max="6" width="117.710937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4.5703125" style="4" customWidth="1"/>
    <col min="11" max="11" width="16.7109375" style="1" customWidth="1"/>
    <col min="12" max="12" width="60.5703125" customWidth="1"/>
    <col min="13" max="13" width="38.85546875" customWidth="1"/>
    <col min="14" max="14" width="27.140625" customWidth="1"/>
    <col min="15" max="15" width="35.140625" style="4" customWidth="1"/>
    <col min="16" max="16" width="27.5703125" style="4" customWidth="1"/>
    <col min="17" max="17" width="19.14062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2.85546875" hidden="1" customWidth="1"/>
    <col min="23" max="23" width="28.7109375" style="5" customWidth="1"/>
  </cols>
  <sheetData>
    <row r="1" spans="1:23" ht="39" customHeight="1" x14ac:dyDescent="0.25">
      <c r="B1" s="83" t="s">
        <v>37</v>
      </c>
      <c r="C1" s="83"/>
      <c r="D1" s="83"/>
      <c r="E1" s="83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G2" s="36"/>
      <c r="H2" s="37"/>
      <c r="I2" s="37"/>
      <c r="J2" s="37"/>
      <c r="K2" s="37"/>
      <c r="L2" s="37"/>
      <c r="M2" s="37"/>
      <c r="N2" s="37"/>
      <c r="O2" s="37"/>
      <c r="P2" s="37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73"/>
      <c r="E3" s="73"/>
      <c r="F3" s="73"/>
      <c r="G3" s="37"/>
      <c r="H3" s="37"/>
      <c r="I3" s="37"/>
      <c r="J3" s="37"/>
      <c r="K3" s="37"/>
      <c r="L3" s="37"/>
      <c r="M3" s="37"/>
      <c r="N3" s="37"/>
      <c r="O3" s="37"/>
      <c r="P3" s="3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73"/>
      <c r="E4" s="73"/>
      <c r="F4" s="73"/>
      <c r="G4" s="73"/>
      <c r="H4" s="73"/>
      <c r="I4" s="73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39</v>
      </c>
      <c r="M6" s="19" t="s">
        <v>13</v>
      </c>
      <c r="N6" s="21" t="s">
        <v>14</v>
      </c>
      <c r="O6" s="19" t="s">
        <v>15</v>
      </c>
      <c r="P6" s="19" t="s">
        <v>35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211.5" customHeight="1" thickTop="1" x14ac:dyDescent="0.25">
      <c r="A7" s="23"/>
      <c r="B7" s="64">
        <v>1</v>
      </c>
      <c r="C7" s="65" t="s">
        <v>40</v>
      </c>
      <c r="D7" s="66">
        <v>1</v>
      </c>
      <c r="E7" s="67" t="s">
        <v>36</v>
      </c>
      <c r="F7" s="68" t="s">
        <v>47</v>
      </c>
      <c r="G7" s="91"/>
      <c r="H7" s="65" t="s">
        <v>33</v>
      </c>
      <c r="I7" s="65" t="s">
        <v>33</v>
      </c>
      <c r="J7" s="76" t="s">
        <v>44</v>
      </c>
      <c r="K7" s="88" t="s">
        <v>38</v>
      </c>
      <c r="L7" s="76" t="s">
        <v>53</v>
      </c>
      <c r="M7" s="80" t="s">
        <v>51</v>
      </c>
      <c r="N7" s="76" t="s">
        <v>45</v>
      </c>
      <c r="O7" s="76" t="s">
        <v>52</v>
      </c>
      <c r="P7" s="80" t="s">
        <v>46</v>
      </c>
      <c r="Q7" s="69">
        <f>D7*R7</f>
        <v>12800</v>
      </c>
      <c r="R7" s="70">
        <v>12800</v>
      </c>
      <c r="S7" s="95"/>
      <c r="T7" s="71">
        <f>D7*S7</f>
        <v>0</v>
      </c>
      <c r="U7" s="72" t="str">
        <f t="shared" ref="U7" si="0">IF(ISNUMBER(S7), IF(S7&gt;R7,"NEVYHOVUJE","VYHOVUJE")," ")</f>
        <v xml:space="preserve"> </v>
      </c>
      <c r="V7" s="76"/>
      <c r="W7" s="76" t="s">
        <v>32</v>
      </c>
    </row>
    <row r="8" spans="1:23" ht="219.75" customHeight="1" x14ac:dyDescent="0.25">
      <c r="A8" s="23"/>
      <c r="B8" s="56">
        <v>2</v>
      </c>
      <c r="C8" s="75" t="s">
        <v>41</v>
      </c>
      <c r="D8" s="57">
        <v>2</v>
      </c>
      <c r="E8" s="58" t="s">
        <v>36</v>
      </c>
      <c r="F8" s="59" t="s">
        <v>48</v>
      </c>
      <c r="G8" s="92"/>
      <c r="H8" s="75" t="s">
        <v>33</v>
      </c>
      <c r="I8" s="75" t="s">
        <v>33</v>
      </c>
      <c r="J8" s="77"/>
      <c r="K8" s="89"/>
      <c r="L8" s="77"/>
      <c r="M8" s="81"/>
      <c r="N8" s="77"/>
      <c r="O8" s="77"/>
      <c r="P8" s="81"/>
      <c r="Q8" s="60">
        <f>D8*R8</f>
        <v>26000</v>
      </c>
      <c r="R8" s="61">
        <v>13000</v>
      </c>
      <c r="S8" s="96"/>
      <c r="T8" s="62">
        <f>D8*S8</f>
        <v>0</v>
      </c>
      <c r="U8" s="63" t="str">
        <f t="shared" ref="U8:U10" si="1">IF(ISNUMBER(S8), IF(S8&gt;R8,"NEVYHOVUJE","VYHOVUJE")," ")</f>
        <v xml:space="preserve"> </v>
      </c>
      <c r="V8" s="77"/>
      <c r="W8" s="79"/>
    </row>
    <row r="9" spans="1:23" ht="285.75" customHeight="1" x14ac:dyDescent="0.25">
      <c r="A9" s="23"/>
      <c r="B9" s="38">
        <v>3</v>
      </c>
      <c r="C9" s="39" t="s">
        <v>42</v>
      </c>
      <c r="D9" s="40">
        <v>10</v>
      </c>
      <c r="E9" s="41" t="s">
        <v>36</v>
      </c>
      <c r="F9" s="42" t="s">
        <v>49</v>
      </c>
      <c r="G9" s="93"/>
      <c r="H9" s="39" t="s">
        <v>33</v>
      </c>
      <c r="I9" s="39" t="s">
        <v>33</v>
      </c>
      <c r="J9" s="77"/>
      <c r="K9" s="89"/>
      <c r="L9" s="77"/>
      <c r="M9" s="81"/>
      <c r="N9" s="77"/>
      <c r="O9" s="77"/>
      <c r="P9" s="81"/>
      <c r="Q9" s="43">
        <f>D9*R9</f>
        <v>46000</v>
      </c>
      <c r="R9" s="44">
        <v>4600</v>
      </c>
      <c r="S9" s="97"/>
      <c r="T9" s="45">
        <f>D9*S9</f>
        <v>0</v>
      </c>
      <c r="U9" s="46" t="str">
        <f t="shared" si="1"/>
        <v xml:space="preserve"> </v>
      </c>
      <c r="V9" s="77"/>
      <c r="W9" s="39" t="s">
        <v>31</v>
      </c>
    </row>
    <row r="10" spans="1:23" ht="220.5" customHeight="1" thickBot="1" x14ac:dyDescent="0.3">
      <c r="A10" s="23"/>
      <c r="B10" s="47">
        <v>4</v>
      </c>
      <c r="C10" s="48" t="s">
        <v>43</v>
      </c>
      <c r="D10" s="49">
        <v>16</v>
      </c>
      <c r="E10" s="50" t="s">
        <v>36</v>
      </c>
      <c r="F10" s="51" t="s">
        <v>50</v>
      </c>
      <c r="G10" s="94"/>
      <c r="H10" s="48" t="s">
        <v>33</v>
      </c>
      <c r="I10" s="48" t="s">
        <v>33</v>
      </c>
      <c r="J10" s="78"/>
      <c r="K10" s="90"/>
      <c r="L10" s="78"/>
      <c r="M10" s="82"/>
      <c r="N10" s="78"/>
      <c r="O10" s="78"/>
      <c r="P10" s="82"/>
      <c r="Q10" s="52">
        <f>D10*R10</f>
        <v>35200</v>
      </c>
      <c r="R10" s="53">
        <v>2200</v>
      </c>
      <c r="S10" s="98"/>
      <c r="T10" s="54">
        <f>D10*S10</f>
        <v>0</v>
      </c>
      <c r="U10" s="55" t="str">
        <f t="shared" si="1"/>
        <v xml:space="preserve"> </v>
      </c>
      <c r="V10" s="78"/>
      <c r="W10" s="48" t="s">
        <v>23</v>
      </c>
    </row>
    <row r="11" spans="1:23" ht="13.5" customHeight="1" thickTop="1" thickBot="1" x14ac:dyDescent="0.3">
      <c r="C11"/>
      <c r="D11"/>
      <c r="E11"/>
      <c r="F11"/>
      <c r="G11"/>
      <c r="H11"/>
      <c r="I11"/>
      <c r="J11"/>
      <c r="K11"/>
      <c r="O11"/>
      <c r="P11"/>
      <c r="Q11"/>
      <c r="T11" s="24"/>
    </row>
    <row r="12" spans="1:23" ht="60.75" customHeight="1" thickTop="1" thickBot="1" x14ac:dyDescent="0.3">
      <c r="B12" s="84" t="s">
        <v>24</v>
      </c>
      <c r="C12" s="84"/>
      <c r="D12" s="84"/>
      <c r="E12" s="84"/>
      <c r="F12" s="84"/>
      <c r="G12" s="84"/>
      <c r="H12" s="84"/>
      <c r="I12" s="84"/>
      <c r="J12" s="84"/>
      <c r="K12" s="12"/>
      <c r="L12" s="12"/>
      <c r="M12" s="25"/>
      <c r="N12" s="25"/>
      <c r="O12" s="25"/>
      <c r="P12" s="26"/>
      <c r="Q12" s="26"/>
      <c r="R12" s="27" t="s">
        <v>25</v>
      </c>
      <c r="S12" s="85" t="s">
        <v>26</v>
      </c>
      <c r="T12" s="85"/>
      <c r="U12" s="85"/>
      <c r="V12" s="17"/>
    </row>
    <row r="13" spans="1:23" ht="33" customHeight="1" thickTop="1" thickBot="1" x14ac:dyDescent="0.3">
      <c r="B13" s="86" t="s">
        <v>34</v>
      </c>
      <c r="C13" s="86"/>
      <c r="D13" s="86"/>
      <c r="E13" s="86"/>
      <c r="F13" s="86"/>
      <c r="G13" s="86"/>
      <c r="H13" s="74"/>
      <c r="I13" s="74"/>
      <c r="J13" s="28"/>
      <c r="M13" s="29"/>
      <c r="N13" s="29"/>
      <c r="O13" s="29"/>
      <c r="P13" s="30"/>
      <c r="Q13" s="30"/>
      <c r="R13" s="31">
        <f>SUM(Q7:Q10)</f>
        <v>120000</v>
      </c>
      <c r="S13" s="87">
        <f>SUM(T7:T10)</f>
        <v>0</v>
      </c>
      <c r="T13" s="87"/>
      <c r="U13" s="87"/>
    </row>
    <row r="14" spans="1:23" s="32" customFormat="1" ht="15.75" thickTop="1" x14ac:dyDescent="0.25">
      <c r="B14" s="32" t="s">
        <v>27</v>
      </c>
      <c r="W14" s="33"/>
    </row>
    <row r="15" spans="1:23" s="32" customFormat="1" x14ac:dyDescent="0.25">
      <c r="B15" s="34" t="s">
        <v>28</v>
      </c>
      <c r="C15" s="32" t="s">
        <v>29</v>
      </c>
      <c r="W15" s="33"/>
    </row>
    <row r="16" spans="1:23" s="32" customFormat="1" x14ac:dyDescent="0.25">
      <c r="B16" s="34" t="s">
        <v>28</v>
      </c>
      <c r="C16" s="32" t="s">
        <v>30</v>
      </c>
      <c r="W16" s="33"/>
    </row>
    <row r="17" spans="3:23" s="32" customFormat="1" x14ac:dyDescent="0.25">
      <c r="W17" s="33"/>
    </row>
    <row r="18" spans="3:23" s="32" customFormat="1" x14ac:dyDescent="0.25">
      <c r="W18" s="33"/>
    </row>
    <row r="20" spans="3:23" x14ac:dyDescent="0.25">
      <c r="C20"/>
      <c r="E20"/>
      <c r="F20"/>
      <c r="H20"/>
      <c r="I20"/>
      <c r="K20"/>
    </row>
    <row r="21" spans="3:23" x14ac:dyDescent="0.25">
      <c r="C21"/>
      <c r="E21"/>
      <c r="F21"/>
      <c r="H21"/>
      <c r="I21"/>
      <c r="K21"/>
    </row>
    <row r="22" spans="3:23" x14ac:dyDescent="0.25">
      <c r="C22"/>
      <c r="E22"/>
      <c r="F22"/>
      <c r="H22"/>
      <c r="I22"/>
      <c r="K22"/>
    </row>
    <row r="23" spans="3:23" x14ac:dyDescent="0.25">
      <c r="C23"/>
      <c r="E23"/>
      <c r="F23"/>
      <c r="H23"/>
      <c r="I23"/>
      <c r="K23"/>
    </row>
    <row r="24" spans="3:23" x14ac:dyDescent="0.25">
      <c r="C24"/>
      <c r="E24"/>
      <c r="F24"/>
      <c r="H24"/>
      <c r="I24"/>
      <c r="K24"/>
    </row>
    <row r="25" spans="3:23" x14ac:dyDescent="0.25">
      <c r="C25"/>
      <c r="E25"/>
      <c r="F25"/>
      <c r="H25"/>
      <c r="I25"/>
      <c r="K25"/>
    </row>
    <row r="26" spans="3:23" x14ac:dyDescent="0.25">
      <c r="C26"/>
      <c r="E26"/>
      <c r="F26"/>
      <c r="H26"/>
      <c r="I26"/>
      <c r="K26"/>
    </row>
    <row r="27" spans="3:23" x14ac:dyDescent="0.25">
      <c r="C27"/>
      <c r="E27"/>
      <c r="F27"/>
      <c r="H27"/>
      <c r="I27"/>
      <c r="K27"/>
    </row>
    <row r="28" spans="3:23" x14ac:dyDescent="0.25">
      <c r="C28"/>
      <c r="E28"/>
      <c r="F28"/>
      <c r="H28"/>
      <c r="I28"/>
      <c r="K28"/>
    </row>
    <row r="29" spans="3:23" x14ac:dyDescent="0.25">
      <c r="C29"/>
      <c r="E29"/>
      <c r="F29"/>
      <c r="H29"/>
      <c r="I29"/>
      <c r="K29"/>
    </row>
    <row r="30" spans="3:23" x14ac:dyDescent="0.25">
      <c r="C30"/>
      <c r="E30"/>
      <c r="F30"/>
      <c r="H30"/>
      <c r="I30"/>
      <c r="K30"/>
    </row>
    <row r="31" spans="3:23" x14ac:dyDescent="0.25">
      <c r="C31"/>
      <c r="E31"/>
      <c r="F31"/>
      <c r="H31"/>
      <c r="I31"/>
      <c r="K31"/>
    </row>
    <row r="32" spans="3:23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  <row r="46" spans="3:11" x14ac:dyDescent="0.25">
      <c r="C46"/>
      <c r="E46"/>
      <c r="F46"/>
      <c r="H46"/>
      <c r="I46"/>
      <c r="K46"/>
    </row>
    <row r="47" spans="3:11" x14ac:dyDescent="0.25">
      <c r="C47"/>
      <c r="E47"/>
      <c r="F47"/>
      <c r="H47"/>
      <c r="I47"/>
      <c r="K47"/>
    </row>
    <row r="48" spans="3:11" x14ac:dyDescent="0.25">
      <c r="C48"/>
      <c r="E48"/>
      <c r="F48"/>
      <c r="H48"/>
      <c r="I48"/>
      <c r="K48"/>
    </row>
  </sheetData>
  <sheetProtection algorithmName="SHA-512" hashValue="2zNJzocqGBgVB8xvli6Y+7f7TAhpBQTnDFnbSfEqpEBHFCet15cVumEcaYOyijAIzsu85Fi5qzozGSL9iIS3vw==" saltValue="R9u04rVnRbhJFAVRTFQA9w==" spinCount="100000" sheet="1" objects="1" scenarios="1" selectLockedCells="1"/>
  <mergeCells count="14">
    <mergeCell ref="B1:E1"/>
    <mergeCell ref="B12:J12"/>
    <mergeCell ref="S12:U12"/>
    <mergeCell ref="B13:G13"/>
    <mergeCell ref="S13:U13"/>
    <mergeCell ref="J7:J10"/>
    <mergeCell ref="K7:K10"/>
    <mergeCell ref="L7:L10"/>
    <mergeCell ref="N7:N10"/>
    <mergeCell ref="O7:O10"/>
    <mergeCell ref="P7:P10"/>
    <mergeCell ref="V7:V10"/>
    <mergeCell ref="W7:W8"/>
    <mergeCell ref="M7:M10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G7:G10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10">
    <cfRule type="containsText" dxfId="5" priority="14" operator="containsText" text="ANO">
      <formula>NOT(ISERROR(SEARCH("ANO",H7)))</formula>
    </cfRule>
  </conditionalFormatting>
  <conditionalFormatting sqref="S7:S10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H7:I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  <dataValidation type="list" allowBlank="1" showInputMessage="1" showErrorMessage="1" sqref="K7" xr:uid="{1DC40277-153F-40A0-9722-BD0D662D3287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 W9:W10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2025-05-28T06:39:04Z</cp:lastPrinted>
  <dcterms:created xsi:type="dcterms:W3CDTF">2014-03-05T12:43:32Z</dcterms:created>
  <dcterms:modified xsi:type="dcterms:W3CDTF">2025-05-30T08:17:13Z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