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68\1 výzva\"/>
    </mc:Choice>
  </mc:AlternateContent>
  <xr:revisionPtr revIDLastSave="0" documentId="13_ncr:1_{B1A65E4E-857F-49C2-BB87-AF19A397C7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S9" i="1"/>
  <c r="T7" i="1"/>
  <c r="P9" i="1"/>
  <c r="S8" i="1"/>
  <c r="S7" i="1"/>
  <c r="P7" i="1"/>
  <c r="Q12" i="1" s="1"/>
  <c r="R12" i="1" l="1"/>
</calcChain>
</file>

<file path=xl/sharedStrings.xml><?xml version="1.0" encoding="utf-8"?>
<sst xmlns="http://schemas.openxmlformats.org/spreadsheetml/2006/main" count="48" uniqueCount="44">
  <si>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</si>
  <si>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</si>
  <si>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</si>
  <si>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</si>
  <si>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</si>
  <si>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</si>
  <si>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</si>
  <si>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</si>
  <si>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</si>
  <si>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</si>
  <si>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</si>
  <si>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30213000-5 - Osobní počítače</t>
  </si>
  <si>
    <t>30231310-3 - Ploché monitory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</si>
  <si>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</si>
  <si>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</si>
  <si>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</si>
  <si>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</si>
  <si>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</si>
  <si>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</si>
  <si>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</si>
  <si>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</si>
  <si>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</si>
  <si>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</si>
  <si>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</si>
  <si>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</si>
  <si>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</si>
  <si>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</si>
  <si>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</si>
  <si>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</si>
  <si>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</si>
  <si>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</si>
  <si>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ks</t>
  </si>
  <si>
    <t>Pokud financováno z projektových prostředků, pak ŘEŠITEL uvede: NÁZEV A ČÍSLO DOTAČNÍHO PROJEKTU</t>
  </si>
  <si>
    <t xml:space="preserve">Příloha č. 2 Kupní smlouvy - technická specifikace
Výpočetní technika (III.) 068 - 2025 </t>
  </si>
  <si>
    <t>Ing. Petr Pfauser, 
Tel.: 37763 6717</t>
  </si>
  <si>
    <t>Univerzitní 28, 
301 00 Plzeň,
Fakulta designu a umění Ladislava Sutnara - Děkanát,
místnost LS 230</t>
  </si>
  <si>
    <t>45 dní</t>
  </si>
  <si>
    <t>LCD monitor</t>
  </si>
  <si>
    <t>Společná faktura</t>
  </si>
  <si>
    <t>Výkonná PC stanice včetně klávesnice a myši</t>
  </si>
  <si>
    <t>Záruka na zboží min. 60 měsíců,
servis NBD onsite.</t>
  </si>
  <si>
    <t>Originální operační systém Windows 64bit (W11 nebo vyšší) požadujeme z důvodu kompatiblity se systémy Magion a IS stag.</t>
  </si>
  <si>
    <r>
      <t xml:space="preserve">LCD monitor.
Velikost úhlopříčky min. 24", rozlišení WUXGA (1920x1200).
Video vstupy min. 1x HDMI min. 2.0, min. 2x displayport 1.4, 1x USB-C.
Další porty: min. 1x USB-C, </t>
    </r>
    <r>
      <rPr>
        <sz val="11"/>
        <rFont val="Calibri"/>
        <family val="2"/>
        <charset val="238"/>
        <scheme val="minor"/>
      </rPr>
      <t>min. 4x USB 3.2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>1x USB Ty</t>
    </r>
    <r>
      <rPr>
        <sz val="11"/>
        <color theme="1"/>
        <rFont val="Calibri"/>
        <family val="2"/>
        <charset val="238"/>
        <scheme val="minor"/>
      </rPr>
      <t>pe-B.
Jas min. 350 cd/m2, typ panelu IPS, barevný gamut min. 99% sRGB.
Displayport kabel, HDMI kabel, USB-C musí byt součástí dodávky.
Min. 5 let  záruka NBD.
Preferujeme černou barvu.
Vlastnosti: náklon rozsahu min. -5 až +20°, otočení  v  rozsahu min.  ±45°, kloubové otáčení v  rozsahu min.  ±90° (Pivot), výškově nastavitelný stojan v rozsahu min. 150 mm, Antireflexní filtr, filtr modrého světla, možnost propojení více monitorů do série, potlačení blikání - flicker free.
Hmotnost max. 5,2 kg s podstavcem.
Třída energetické účinnosti v rozpětí A až E.</t>
    </r>
  </si>
  <si>
    <r>
      <t xml:space="preserve">Výkonný desktopový počítač splňující min. parametry:
Výkon procesoru v Passmark CPU více než 45 000 bodů podle Passmark CPU Mark na adrese http://www.cpubenchmark.net/high_end_cpus.html, min. 16 jader, core boost ze dne 30.4.2025.
Paměť: min. 64GB DDR5 4800 MHz v dvou slotech, min. 2 sloty volné.
Grafická karta min. paměť 20 GB GDDR6  s výkonem min. 23 500 bodů podle Passmark GPU na adrese https://www.videocardbenchmark.net/high_end_gpus.html  ze dne 30.4.2025,  s výstupy min. 4x Display Port 1.4.
Min. dva pevné disky M.2 TCL 2280  o kapacitě minimálně 1TB.
Zdroj s výkonem min. 700W s účinností min. 92%.
</t>
    </r>
    <r>
      <rPr>
        <sz val="11"/>
        <color rgb="FFFF0000"/>
        <rFont val="Calibri"/>
        <family val="2"/>
        <charset val="238"/>
        <scheme val="minor"/>
      </rPr>
      <t xml:space="preserve">Porty minimálně požadujeme: celkově 1x USB-C 3.2 20GBps, 6x USB-A 3.2, minimálně 1x kombinovaný konektor pro sluchátka/mikrofon + 1x line-out.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Porty v předním panelu: minimálně 2x USB-A 3.2, minimálně 1x USB-C 3.2 20 GBps a čtečka karet.</t>
    </r>
    <r>
      <rPr>
        <sz val="11"/>
        <color theme="1"/>
        <rFont val="Calibri"/>
        <family val="2"/>
        <charset val="238"/>
        <scheme val="minor"/>
      </rPr>
      <t xml:space="preserve">
Optická mechanika DVD/RW.
</t>
    </r>
    <r>
      <rPr>
        <sz val="11"/>
        <color rgb="FFFF0000"/>
        <rFont val="Calibri"/>
        <family val="2"/>
        <charset val="238"/>
        <scheme val="minor"/>
      </rPr>
      <t>Další rozšiřující sloty: min. 1x PCI Express 5.0 x16, min. 1x PCI Express 3.0 x4, min. 1x PCI Express 3.0 x1, min. 1x M.2 2280 PCIe Gen 4x4 pro SSD disk, podpora bootování z USB.</t>
    </r>
    <r>
      <rPr>
        <sz val="11"/>
        <color theme="1"/>
        <rFont val="Calibri"/>
        <family val="2"/>
        <charset val="238"/>
        <scheme val="minor"/>
      </rPr>
      <t xml:space="preserve">
Síťová karta 1 Gb/s Ethernet s podporou PXE.
Grafický výstup DVI nebo Displayport.
CZ klávesnice.
Optická myš 3tl./kolečko. 
Existence ovladačů použitého HW ve Windows 11 ( 64-bit).
Existence ovladačů použitého HW v jádře Linuxu.
Podpora prostřednictvím internetu musí umožňovat stahování ovladačů a manuálu z internetu adresně pro konkrétní zadaný typ (sériové číslo) zařízení. MAC adresa musí být dostupná z biosu. 
Skříň nesmí být plombovaná a musí umožňovat beznástrojové otevření.
Velikost počítačové skříně Tower. 
Vzdálený management umožňující zapnutí/restart/vypnutí počítače nezávisle na OS. 
Záruka na zboží min. 60 měsíců, servis NBD on site.
</t>
    </r>
    <r>
      <rPr>
        <sz val="11"/>
        <color rgb="FFFF0000"/>
        <rFont val="Calibri"/>
        <family val="2"/>
        <charset val="238"/>
        <scheme val="minor"/>
      </rPr>
      <t>Certifikace ISV (vyžadujeme zejména pro hladký běh vyučovaných profesionálních produktů Adobe a Autodesk).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</si>
</sst>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10" fillId="0" borderId="0"/>
  </cellStyleXfs>
  <cellXfs count="119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left" vertical="center" wrapText="1" indent="1"/>
    </xf>
    <xf numFmtId="0" fontId="3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left" vertical="center" wrapText="1" indent="1"/>
    </xf>
    <xf numFmtId="0" fontId="25" fillId="4" borderId="23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14" fillId="6" borderId="15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4" fillId="6" borderId="15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5" fillId="4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164" fontId="15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4" borderId="12" xfId="0" applyFont="1" applyFill="1" applyBorder="1" applyAlignment="1" applyProtection="1">
      <alignment horizontal="left" vertical="center" wrapText="1" indent="1"/>
      <protection locked="0"/>
    </xf>
    <xf numFmtId="0" fontId="15" fillId="4" borderId="23" xfId="0" applyFont="1" applyFill="1" applyBorder="1" applyAlignment="1" applyProtection="1">
      <alignment horizontal="left" vertical="center" wrapText="1" indent="1"/>
      <protection locked="0"/>
    </xf>
    <xf numFmtId="0" fontId="15" fillId="4" borderId="13" xfId="0" applyFont="1" applyFill="1" applyBorder="1" applyAlignment="1" applyProtection="1">
      <alignment horizontal="lef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9"/>
  <sheetViews>
    <sheetView tabSelected="1" topLeftCell="E6" zoomScaleNormal="100" workbookViewId="0">
      <selection activeCell="H7" sqref="H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11" customWidth="1"/>
    <col min="5" max="5" width="10.5703125" style="22" customWidth="1"/>
    <col min="6" max="6" width="172.28515625" style="4" customWidth="1"/>
    <col min="7" max="7" width="41.5703125" style="6" customWidth="1"/>
    <col min="8" max="8" width="29.5703125" style="6" customWidth="1"/>
    <col min="9" max="9" width="24" style="6" customWidth="1"/>
    <col min="10" max="10" width="16.140625" style="4" customWidth="1"/>
    <col min="11" max="11" width="28.42578125" style="1" hidden="1" customWidth="1"/>
    <col min="12" max="12" width="31.5703125" style="1" customWidth="1"/>
    <col min="13" max="13" width="23.28515625" style="1" customWidth="1"/>
    <col min="14" max="14" width="40" style="6" customWidth="1"/>
    <col min="15" max="15" width="27.28515625" style="6" customWidth="1"/>
    <col min="16" max="16" width="17.710937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13</v>
      </c>
      <c r="D6" s="29" t="s">
        <v>4</v>
      </c>
      <c r="E6" s="29" t="s">
        <v>14</v>
      </c>
      <c r="F6" s="29" t="s">
        <v>15</v>
      </c>
      <c r="G6" s="30" t="s">
        <v>29</v>
      </c>
      <c r="H6" s="30" t="s">
        <v>24</v>
      </c>
      <c r="I6" s="31" t="s">
        <v>16</v>
      </c>
      <c r="J6" s="29" t="s">
        <v>17</v>
      </c>
      <c r="K6" s="29" t="s">
        <v>32</v>
      </c>
      <c r="L6" s="32" t="s">
        <v>18</v>
      </c>
      <c r="M6" s="33" t="s">
        <v>19</v>
      </c>
      <c r="N6" s="32" t="s">
        <v>20</v>
      </c>
      <c r="O6" s="29" t="s">
        <v>27</v>
      </c>
      <c r="P6" s="32" t="s">
        <v>21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22</v>
      </c>
      <c r="V6" s="32" t="s">
        <v>23</v>
      </c>
    </row>
    <row r="7" spans="1:22" ht="409.5" customHeight="1" thickTop="1" x14ac:dyDescent="0.25">
      <c r="A7" s="36"/>
      <c r="B7" s="37">
        <v>1</v>
      </c>
      <c r="C7" s="38" t="s">
        <v>39</v>
      </c>
      <c r="D7" s="39">
        <v>44</v>
      </c>
      <c r="E7" s="40" t="s">
        <v>31</v>
      </c>
      <c r="F7" s="41" t="s">
        <v>43</v>
      </c>
      <c r="G7" s="116"/>
      <c r="H7" s="116"/>
      <c r="I7" s="42" t="s">
        <v>38</v>
      </c>
      <c r="J7" s="43" t="s">
        <v>30</v>
      </c>
      <c r="K7" s="44"/>
      <c r="L7" s="45" t="s">
        <v>40</v>
      </c>
      <c r="M7" s="46" t="s">
        <v>34</v>
      </c>
      <c r="N7" s="46" t="s">
        <v>35</v>
      </c>
      <c r="O7" s="47" t="s">
        <v>36</v>
      </c>
      <c r="P7" s="48">
        <f>D7*Q7</f>
        <v>2794000</v>
      </c>
      <c r="Q7" s="49">
        <v>63500</v>
      </c>
      <c r="R7" s="113"/>
      <c r="S7" s="50">
        <f>D7*R7</f>
        <v>0</v>
      </c>
      <c r="T7" s="51" t="str">
        <f>IF(R7+R8, IF(R7+R8&gt;Q7,"NEVYHOVUJE","VYHOVUJE")," ")</f>
        <v xml:space="preserve"> </v>
      </c>
      <c r="U7" s="52"/>
      <c r="V7" s="53" t="s">
        <v>11</v>
      </c>
    </row>
    <row r="8" spans="1:22" ht="48" customHeight="1" x14ac:dyDescent="0.25">
      <c r="A8" s="36"/>
      <c r="B8" s="54"/>
      <c r="C8" s="55"/>
      <c r="D8" s="56"/>
      <c r="E8" s="57"/>
      <c r="F8" s="58" t="s">
        <v>41</v>
      </c>
      <c r="G8" s="117"/>
      <c r="H8" s="59" t="s">
        <v>30</v>
      </c>
      <c r="I8" s="60"/>
      <c r="J8" s="61"/>
      <c r="K8" s="62"/>
      <c r="L8" s="63"/>
      <c r="M8" s="64"/>
      <c r="N8" s="65"/>
      <c r="O8" s="66"/>
      <c r="P8" s="67"/>
      <c r="Q8" s="68"/>
      <c r="R8" s="114"/>
      <c r="S8" s="69">
        <f>D7*R8</f>
        <v>0</v>
      </c>
      <c r="T8" s="70"/>
      <c r="U8" s="71"/>
      <c r="V8" s="72"/>
    </row>
    <row r="9" spans="1:22" ht="216" customHeight="1" thickBot="1" x14ac:dyDescent="0.3">
      <c r="A9" s="36"/>
      <c r="B9" s="73">
        <v>2</v>
      </c>
      <c r="C9" s="74" t="s">
        <v>37</v>
      </c>
      <c r="D9" s="75">
        <v>44</v>
      </c>
      <c r="E9" s="74" t="s">
        <v>31</v>
      </c>
      <c r="F9" s="76" t="s">
        <v>42</v>
      </c>
      <c r="G9" s="118"/>
      <c r="H9" s="77" t="s">
        <v>30</v>
      </c>
      <c r="I9" s="78"/>
      <c r="J9" s="79"/>
      <c r="K9" s="80"/>
      <c r="L9" s="81"/>
      <c r="M9" s="82"/>
      <c r="N9" s="83"/>
      <c r="O9" s="84"/>
      <c r="P9" s="85">
        <f>D9*Q9</f>
        <v>277200</v>
      </c>
      <c r="Q9" s="86">
        <v>6300</v>
      </c>
      <c r="R9" s="115"/>
      <c r="S9" s="87">
        <f>D9*R9</f>
        <v>0</v>
      </c>
      <c r="T9" s="88" t="str">
        <f>IF(ISNUMBER(R9), IF(R9&gt;Q9,"NEVYHOVUJE","VYHOVUJE")," ")</f>
        <v xml:space="preserve"> </v>
      </c>
      <c r="U9" s="89"/>
      <c r="V9" s="90" t="s">
        <v>12</v>
      </c>
    </row>
    <row r="10" spans="1:22" ht="17.45" customHeight="1" thickTop="1" thickBot="1" x14ac:dyDescent="0.3">
      <c r="C10" s="1"/>
      <c r="D10" s="1"/>
      <c r="E10" s="1"/>
      <c r="F10" s="1"/>
      <c r="G10" s="1"/>
      <c r="H10" s="1"/>
      <c r="I10" s="1"/>
      <c r="J10" s="1"/>
      <c r="N10" s="1"/>
      <c r="O10" s="1"/>
      <c r="P10" s="1"/>
    </row>
    <row r="11" spans="1:22" ht="51.75" customHeight="1" thickTop="1" thickBot="1" x14ac:dyDescent="0.3">
      <c r="B11" s="91" t="s">
        <v>26</v>
      </c>
      <c r="C11" s="91"/>
      <c r="D11" s="91"/>
      <c r="E11" s="91"/>
      <c r="F11" s="91"/>
      <c r="G11" s="91"/>
      <c r="H11" s="92"/>
      <c r="I11" s="92"/>
      <c r="J11" s="93"/>
      <c r="K11" s="93"/>
      <c r="L11" s="27"/>
      <c r="M11" s="27"/>
      <c r="N11" s="27"/>
      <c r="O11" s="94"/>
      <c r="P11" s="94"/>
      <c r="Q11" s="95" t="s">
        <v>9</v>
      </c>
      <c r="R11" s="96" t="s">
        <v>10</v>
      </c>
      <c r="S11" s="97"/>
      <c r="T11" s="98"/>
      <c r="U11" s="99"/>
      <c r="V11" s="100"/>
    </row>
    <row r="12" spans="1:22" ht="50.45" customHeight="1" thickTop="1" thickBot="1" x14ac:dyDescent="0.3">
      <c r="B12" s="101" t="s">
        <v>25</v>
      </c>
      <c r="C12" s="101"/>
      <c r="D12" s="101"/>
      <c r="E12" s="101"/>
      <c r="F12" s="101"/>
      <c r="G12" s="101"/>
      <c r="H12" s="101"/>
      <c r="I12" s="102"/>
      <c r="L12" s="7"/>
      <c r="M12" s="7"/>
      <c r="N12" s="7"/>
      <c r="O12" s="103"/>
      <c r="P12" s="103"/>
      <c r="Q12" s="104">
        <f>SUM(P7:P9)</f>
        <v>3071200</v>
      </c>
      <c r="R12" s="105">
        <f>SUM(S7:S9)</f>
        <v>0</v>
      </c>
      <c r="S12" s="106"/>
      <c r="T12" s="107"/>
    </row>
    <row r="13" spans="1:22" ht="15.75" thickTop="1" x14ac:dyDescent="0.25">
      <c r="B13" s="108" t="s">
        <v>28</v>
      </c>
      <c r="C13" s="108"/>
      <c r="D13" s="108"/>
      <c r="E13" s="108"/>
      <c r="F13" s="108"/>
      <c r="G13" s="108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109"/>
      <c r="C14" s="109"/>
      <c r="D14" s="109"/>
      <c r="E14" s="109"/>
      <c r="F14" s="109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09"/>
      <c r="C15" s="109"/>
      <c r="D15" s="109"/>
      <c r="E15" s="109"/>
      <c r="F15" s="109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09"/>
      <c r="C16" s="109"/>
      <c r="D16" s="109"/>
      <c r="E16" s="109"/>
      <c r="F16" s="109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93"/>
      <c r="D17" s="110"/>
      <c r="E17" s="93"/>
      <c r="F17" s="93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H18" s="112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93"/>
      <c r="D19" s="110"/>
      <c r="E19" s="93"/>
      <c r="F19" s="93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93"/>
      <c r="D20" s="110"/>
      <c r="E20" s="93"/>
      <c r="F20" s="93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93"/>
      <c r="D21" s="110"/>
      <c r="E21" s="93"/>
      <c r="F21" s="93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93"/>
      <c r="D22" s="110"/>
      <c r="E22" s="93"/>
      <c r="F22" s="93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93"/>
      <c r="D23" s="110"/>
      <c r="E23" s="93"/>
      <c r="F23" s="93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93"/>
      <c r="D24" s="110"/>
      <c r="E24" s="93"/>
      <c r="F24" s="93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93"/>
      <c r="D25" s="110"/>
      <c r="E25" s="93"/>
      <c r="F25" s="93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93"/>
      <c r="D26" s="110"/>
      <c r="E26" s="93"/>
      <c r="F26" s="93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93"/>
      <c r="D27" s="110"/>
      <c r="E27" s="93"/>
      <c r="F27" s="93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93"/>
      <c r="D28" s="110"/>
      <c r="E28" s="93"/>
      <c r="F28" s="93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93"/>
      <c r="D29" s="110"/>
      <c r="E29" s="93"/>
      <c r="F29" s="93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93"/>
      <c r="D30" s="110"/>
      <c r="E30" s="93"/>
      <c r="F30" s="93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93"/>
      <c r="D31" s="110"/>
      <c r="E31" s="93"/>
      <c r="F31" s="93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93"/>
      <c r="D32" s="110"/>
      <c r="E32" s="93"/>
      <c r="F32" s="93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3"/>
      <c r="D33" s="110"/>
      <c r="E33" s="93"/>
      <c r="F33" s="93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3"/>
      <c r="D34" s="110"/>
      <c r="E34" s="93"/>
      <c r="F34" s="93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3"/>
      <c r="D35" s="110"/>
      <c r="E35" s="93"/>
      <c r="F35" s="93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3"/>
      <c r="D36" s="110"/>
      <c r="E36" s="93"/>
      <c r="F36" s="93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3"/>
      <c r="D37" s="110"/>
      <c r="E37" s="93"/>
      <c r="F37" s="93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3"/>
      <c r="D38" s="110"/>
      <c r="E38" s="93"/>
      <c r="F38" s="93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3"/>
      <c r="D39" s="110"/>
      <c r="E39" s="93"/>
      <c r="F39" s="93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3"/>
      <c r="D40" s="110"/>
      <c r="E40" s="93"/>
      <c r="F40" s="93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3"/>
      <c r="D41" s="110"/>
      <c r="E41" s="93"/>
      <c r="F41" s="93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3"/>
      <c r="D42" s="110"/>
      <c r="E42" s="93"/>
      <c r="F42" s="93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3"/>
      <c r="D43" s="110"/>
      <c r="E43" s="93"/>
      <c r="F43" s="93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3"/>
      <c r="D44" s="110"/>
      <c r="E44" s="93"/>
      <c r="F44" s="93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3"/>
      <c r="D45" s="110"/>
      <c r="E45" s="93"/>
      <c r="F45" s="93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3"/>
      <c r="D46" s="110"/>
      <c r="E46" s="93"/>
      <c r="F46" s="93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3"/>
      <c r="D47" s="110"/>
      <c r="E47" s="93"/>
      <c r="F47" s="93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3"/>
      <c r="D48" s="110"/>
      <c r="E48" s="93"/>
      <c r="F48" s="93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3"/>
      <c r="D49" s="110"/>
      <c r="E49" s="93"/>
      <c r="F49" s="93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3"/>
      <c r="D50" s="110"/>
      <c r="E50" s="93"/>
      <c r="F50" s="93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3"/>
      <c r="D51" s="110"/>
      <c r="E51" s="93"/>
      <c r="F51" s="93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3"/>
      <c r="D52" s="110"/>
      <c r="E52" s="93"/>
      <c r="F52" s="93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3"/>
      <c r="D53" s="110"/>
      <c r="E53" s="93"/>
      <c r="F53" s="93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3"/>
      <c r="D54" s="110"/>
      <c r="E54" s="93"/>
      <c r="F54" s="93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3"/>
      <c r="D55" s="110"/>
      <c r="E55" s="93"/>
      <c r="F55" s="93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3"/>
      <c r="D56" s="110"/>
      <c r="E56" s="93"/>
      <c r="F56" s="93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3"/>
      <c r="D57" s="110"/>
      <c r="E57" s="93"/>
      <c r="F57" s="93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3"/>
      <c r="D58" s="110"/>
      <c r="E58" s="93"/>
      <c r="F58" s="93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3"/>
      <c r="D59" s="110"/>
      <c r="E59" s="93"/>
      <c r="F59" s="93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3"/>
      <c r="D60" s="110"/>
      <c r="E60" s="93"/>
      <c r="F60" s="93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3"/>
      <c r="D61" s="110"/>
      <c r="E61" s="93"/>
      <c r="F61" s="93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3"/>
      <c r="D62" s="110"/>
      <c r="E62" s="93"/>
      <c r="F62" s="93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3"/>
      <c r="D63" s="110"/>
      <c r="E63" s="93"/>
      <c r="F63" s="93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3"/>
      <c r="D64" s="110"/>
      <c r="E64" s="93"/>
      <c r="F64" s="93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3"/>
      <c r="D65" s="110"/>
      <c r="E65" s="93"/>
      <c r="F65" s="93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3"/>
      <c r="D66" s="110"/>
      <c r="E66" s="93"/>
      <c r="F66" s="93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3"/>
      <c r="D67" s="110"/>
      <c r="E67" s="93"/>
      <c r="F67" s="93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3"/>
      <c r="D68" s="110"/>
      <c r="E68" s="93"/>
      <c r="F68" s="93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3"/>
      <c r="D69" s="110"/>
      <c r="E69" s="93"/>
      <c r="F69" s="93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3"/>
      <c r="D70" s="110"/>
      <c r="E70" s="93"/>
      <c r="F70" s="93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3"/>
      <c r="D71" s="110"/>
      <c r="E71" s="93"/>
      <c r="F71" s="93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3"/>
      <c r="D72" s="110"/>
      <c r="E72" s="93"/>
      <c r="F72" s="93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3"/>
      <c r="D73" s="110"/>
      <c r="E73" s="93"/>
      <c r="F73" s="93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3"/>
      <c r="D74" s="110"/>
      <c r="E74" s="93"/>
      <c r="F74" s="93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3"/>
      <c r="D75" s="110"/>
      <c r="E75" s="93"/>
      <c r="F75" s="93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3"/>
      <c r="D76" s="110"/>
      <c r="E76" s="93"/>
      <c r="F76" s="93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3"/>
      <c r="D77" s="110"/>
      <c r="E77" s="93"/>
      <c r="F77" s="93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3"/>
      <c r="D78" s="110"/>
      <c r="E78" s="93"/>
      <c r="F78" s="93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3"/>
      <c r="D79" s="110"/>
      <c r="E79" s="93"/>
      <c r="F79" s="93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3"/>
      <c r="D80" s="110"/>
      <c r="E80" s="93"/>
      <c r="F80" s="93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3"/>
      <c r="D81" s="110"/>
      <c r="E81" s="93"/>
      <c r="F81" s="93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3"/>
      <c r="D82" s="110"/>
      <c r="E82" s="93"/>
      <c r="F82" s="93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3"/>
      <c r="D83" s="110"/>
      <c r="E83" s="93"/>
      <c r="F83" s="93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3"/>
      <c r="D84" s="110"/>
      <c r="E84" s="93"/>
      <c r="F84" s="93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3"/>
      <c r="D85" s="110"/>
      <c r="E85" s="93"/>
      <c r="F85" s="93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3"/>
      <c r="D86" s="110"/>
      <c r="E86" s="93"/>
      <c r="F86" s="93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3"/>
      <c r="D87" s="110"/>
      <c r="E87" s="93"/>
      <c r="F87" s="93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3"/>
      <c r="D88" s="110"/>
      <c r="E88" s="93"/>
      <c r="F88" s="93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3"/>
      <c r="D89" s="110"/>
      <c r="E89" s="93"/>
      <c r="F89" s="93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3"/>
      <c r="D90" s="110"/>
      <c r="E90" s="93"/>
      <c r="F90" s="93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3"/>
      <c r="D91" s="110"/>
      <c r="E91" s="93"/>
      <c r="F91" s="93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3"/>
      <c r="D92" s="110"/>
      <c r="E92" s="93"/>
      <c r="F92" s="93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93"/>
      <c r="D93" s="110"/>
      <c r="E93" s="93"/>
      <c r="F93" s="93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93"/>
      <c r="D94" s="110"/>
      <c r="E94" s="93"/>
      <c r="F94" s="93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93"/>
      <c r="D95" s="110"/>
      <c r="E95" s="93"/>
      <c r="F95" s="93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93"/>
      <c r="D96" s="110"/>
      <c r="E96" s="93"/>
      <c r="F96" s="93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93"/>
      <c r="D97" s="110"/>
      <c r="E97" s="93"/>
      <c r="F97" s="93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93"/>
      <c r="D98" s="110"/>
      <c r="E98" s="93"/>
      <c r="F98" s="93"/>
      <c r="G98" s="16"/>
      <c r="H98" s="16"/>
      <c r="I98" s="11"/>
      <c r="J98" s="11"/>
      <c r="K98" s="11"/>
      <c r="L98" s="11"/>
      <c r="M98" s="11"/>
      <c r="N98" s="17"/>
      <c r="O98" s="17"/>
      <c r="P98" s="17"/>
    </row>
    <row r="99" spans="3:19" ht="19.899999999999999" customHeight="1" x14ac:dyDescent="0.25">
      <c r="C99" s="1"/>
      <c r="E99" s="1"/>
      <c r="F99" s="1"/>
      <c r="J99" s="1"/>
    </row>
    <row r="100" spans="3:19" ht="19.899999999999999" customHeight="1" x14ac:dyDescent="0.25">
      <c r="C100" s="1"/>
      <c r="E100" s="1"/>
      <c r="F100" s="1"/>
      <c r="J100" s="1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x14ac:dyDescent="0.25">
      <c r="C107" s="1"/>
      <c r="E107" s="1"/>
      <c r="F107" s="1"/>
      <c r="J107" s="1"/>
    </row>
    <row r="108" spans="3:19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</sheetData>
  <sheetProtection algorithmName="SHA-512" hashValue="hJXS7FdSHBdmy1WDXeBplEoytMVigUtUmvYfuPbEjXzhWxMuxdoWt7E4SMW167xb2mb6W7ZG6sQMKpJUJ6tcyA==" saltValue="yjcLSFV9F51bNKCHXtqekw==" spinCount="100000" sheet="1" objects="1" scenarios="1"/>
  <mergeCells count="23">
    <mergeCell ref="U7:U9"/>
    <mergeCell ref="V7:V8"/>
    <mergeCell ref="B7:B8"/>
    <mergeCell ref="C7:C8"/>
    <mergeCell ref="D7:D8"/>
    <mergeCell ref="E7:E8"/>
    <mergeCell ref="T7:T8"/>
    <mergeCell ref="M7:M9"/>
    <mergeCell ref="N7:N9"/>
    <mergeCell ref="O7:O9"/>
    <mergeCell ref="P7:P8"/>
    <mergeCell ref="Q7:Q8"/>
    <mergeCell ref="B1:D1"/>
    <mergeCell ref="G5:H5"/>
    <mergeCell ref="B13:G13"/>
    <mergeCell ref="R12:T12"/>
    <mergeCell ref="R11:T11"/>
    <mergeCell ref="B11:G11"/>
    <mergeCell ref="B12:H12"/>
    <mergeCell ref="I7:I9"/>
    <mergeCell ref="J7:J9"/>
    <mergeCell ref="K7:K9"/>
    <mergeCell ref="L7:L9"/>
  </mergeCells>
  <conditionalFormatting sqref="R7:R9 G7:H9">
    <cfRule type="notContainsBlanks" dxfId="7" priority="81">
      <formula>LEN(TRIM(G7))&gt;0</formula>
    </cfRule>
    <cfRule type="notContainsBlanks" dxfId="6" priority="82">
      <formula>LEN(TRIM(G7))&gt;0</formula>
    </cfRule>
    <cfRule type="containsBlanks" dxfId="5" priority="84">
      <formula>LEN(TRIM(G7))=0</formula>
    </cfRule>
  </conditionalFormatting>
  <conditionalFormatting sqref="G7:H9">
    <cfRule type="notContainsBlanks" dxfId="4" priority="80">
      <formula>LEN(TRIM(G7))&gt;0</formula>
    </cfRule>
  </conditionalFormatting>
  <conditionalFormatting sqref="T7">
    <cfRule type="cellIs" dxfId="3" priority="3" operator="equal">
      <formula>"NEVYHOVUJE"</formula>
    </cfRule>
    <cfRule type="cellIs" dxfId="2" priority="4" operator="equal">
      <formula>"VYHOVUJE"</formula>
    </cfRule>
  </conditionalFormatting>
  <conditionalFormatting sqref="T9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36043F0E-2528-4AED-BB83-961E6D12AB3E}">
      <formula1>"ANO,NE"</formula1>
    </dataValidation>
  </dataValidations>
  <pageMargins left="0.19685039370078741" right="0.15748031496062992" top="0.31" bottom="0.11811023622047245" header="7.874015748031496E-2" footer="7.874015748031496E-2"/>
  <pageSetup paperSize="9" scale="24" orientation="landscape" r:id="rId1"/>
  <ignoredErrors>
    <ignoredError sqref="S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2025-05-13T05:07:21Z</cp:lastPrinted>
  <dcterms:created xsi:type="dcterms:W3CDTF">2014-03-05T12:43:32Z</dcterms:created>
  <dcterms:modified xsi:type="dcterms:W3CDTF">2025-05-23T08:35:48Z</dcterms:modified>
</cp:coreProperties>
</file>