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hpeskova\Desktop\AV(II.)\AV 027-2025 ERDF\1 změna ZD 2\"/>
    </mc:Choice>
  </mc:AlternateContent>
  <xr:revisionPtr revIDLastSave="0" documentId="8_{76D9FE34-F4CC-413A-92BC-CD071A327EB6}" xr6:coauthVersionLast="47" xr6:coauthVersionMax="47" xr10:uidLastSave="{00000000-0000-0000-0000-000000000000}"/>
  <bookViews>
    <workbookView xWindow="-120" yWindow="-120" windowWidth="29040" windowHeight="17640" xr2:uid="{00000000-000D-0000-FFFF-FFFF00000000}"/>
  </bookViews>
  <sheets>
    <sheet name="AVT" sheetId="1" r:id="rId1"/>
  </sheets>
  <definedNames>
    <definedName name="_xlnm.Print_Area" localSheetId="0">AVT!$B$1:$V$31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1" l="1"/>
  <c r="T12" i="1"/>
  <c r="S13" i="1"/>
  <c r="T16" i="1"/>
  <c r="T17" i="1"/>
  <c r="S18" i="1"/>
  <c r="T19" i="1"/>
  <c r="T22" i="1"/>
  <c r="S23" i="1"/>
  <c r="S24" i="1"/>
  <c r="T25" i="1"/>
  <c r="P16" i="1"/>
  <c r="P17" i="1"/>
  <c r="P18" i="1"/>
  <c r="P19" i="1"/>
  <c r="P20" i="1"/>
  <c r="P21" i="1"/>
  <c r="P22" i="1"/>
  <c r="P23" i="1"/>
  <c r="P24" i="1"/>
  <c r="P25" i="1"/>
  <c r="S16" i="1"/>
  <c r="T18" i="1"/>
  <c r="S19" i="1"/>
  <c r="S20" i="1"/>
  <c r="T20" i="1"/>
  <c r="S21" i="1"/>
  <c r="T21" i="1"/>
  <c r="S22" i="1"/>
  <c r="T24" i="1"/>
  <c r="S25" i="1"/>
  <c r="T10" i="1"/>
  <c r="P7" i="1"/>
  <c r="P8" i="1"/>
  <c r="P9" i="1"/>
  <c r="P10" i="1"/>
  <c r="P11" i="1"/>
  <c r="P12" i="1"/>
  <c r="P13" i="1"/>
  <c r="P14" i="1"/>
  <c r="P15" i="1"/>
  <c r="S8" i="1"/>
  <c r="T8" i="1"/>
  <c r="S9" i="1"/>
  <c r="T9" i="1"/>
  <c r="S10" i="1"/>
  <c r="S11" i="1"/>
  <c r="T11" i="1"/>
  <c r="S12" i="1"/>
  <c r="S14" i="1"/>
  <c r="T14" i="1"/>
  <c r="S15" i="1"/>
  <c r="T15" i="1"/>
  <c r="T7" i="1" l="1"/>
  <c r="T23" i="1"/>
  <c r="S17" i="1"/>
  <c r="T13" i="1"/>
  <c r="Q28" i="1"/>
  <c r="R28" i="1" l="1"/>
</calcChain>
</file>

<file path=xl/sharedStrings.xml><?xml version="1.0" encoding="utf-8"?>
<sst xmlns="http://schemas.openxmlformats.org/spreadsheetml/2006/main" count="145" uniqueCount="69">
  <si>
    <t>Vyplní se automaticky</t>
  </si>
  <si>
    <t>Vyplní dodavatel</t>
  </si>
  <si>
    <t>[DOPLNÍ DODAVATEL]</t>
  </si>
  <si>
    <t>Položka</t>
  </si>
  <si>
    <t>Množství</t>
  </si>
  <si>
    <t>Obchodní název + typ</t>
  </si>
  <si>
    <t>MAXIMÁLNÍ CENA za měrnou jednotku (MJ) 
v Kč bez DPH</t>
  </si>
  <si>
    <t>NABÍDKOVÁ CENA za měrnou jednotku (MJ)
v Kč bez DPH</t>
  </si>
  <si>
    <t>NABÍDKOVÁ CENA CELKEM 
v Kč bez DPH</t>
  </si>
  <si>
    <t>VYHOVUJE / NEVYHOVUJE</t>
  </si>
  <si>
    <r>
      <t xml:space="preserve">Informace pro dodavatele: </t>
    </r>
    <r>
      <rPr>
        <sz val="11"/>
        <color theme="1"/>
        <rFont val="Calibri"/>
        <family val="2"/>
        <charset val="238"/>
        <scheme val="minor"/>
      </rPr>
      <t>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</si>
  <si>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t>CELKOVÁ MAXIMÁLNÍ CENA za celou VZ 
v Kč BEZ DPH</t>
  </si>
  <si>
    <t>CELKOVÁ NABÍDKOVÁ CENA v Kč bez DPH</t>
  </si>
  <si>
    <t>30195200-4 - Elektronické tabule a příslušenství</t>
  </si>
  <si>
    <t>32321000-9 - Videoprojektory</t>
  </si>
  <si>
    <t>32351000-8 - Příslušenství pro zvuková a video zařízení</t>
  </si>
  <si>
    <t>38653400-1 - Projekční plátna</t>
  </si>
  <si>
    <t>Zadavatel požaduje, aby vybraná zařízení splňovala požadavky na certifikaci TCO Certified (viz https://tcocertified.com/product-finder/) nebo programu Energy star (viz https://www.energystar.gov/products).
* Pro elektronické displeje včetně televizorů, počítačové monitory a digitální informační displeje nutno doložit energetický štítek (příloha nabídky).</t>
  </si>
  <si>
    <t>Měrná jednotka [MJ]</t>
  </si>
  <si>
    <t xml:space="preserve">Popis </t>
  </si>
  <si>
    <t>Název</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</si>
  <si>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</si>
  <si>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</si>
  <si>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</si>
  <si>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</si>
  <si>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</si>
  <si>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POZNÁMKA 
</t>
  </si>
  <si>
    <t xml:space="preserve">CPV - výběr
AUDIOVIZUÁLNÍ TECHNIKA
</t>
  </si>
  <si>
    <t xml:space="preserve">Maximální cena za jednotlivé položky 
 v Kč BEZ DPH </t>
  </si>
  <si>
    <t>V případě, že se dodavatel při předání zboží na některá uvedená tel. čísla nedovolá, bude v takovém případě volat tel. 377 631 320.</t>
  </si>
  <si>
    <t>NE</t>
  </si>
  <si>
    <t>Samostatná faktura</t>
  </si>
  <si>
    <t>ks</t>
  </si>
  <si>
    <t xml:space="preserve">Termín dodání </t>
  </si>
  <si>
    <t>Projektor</t>
  </si>
  <si>
    <t>Držák projektoru</t>
  </si>
  <si>
    <t>Rámové plátno</t>
  </si>
  <si>
    <t>Přípojný panel (bod)</t>
  </si>
  <si>
    <t>Malý řídící systém</t>
  </si>
  <si>
    <t>Malý řídicí systém integrovaný do vestavného panelu. Čelní panel musí obsahovat:
min. 8 programovatelných tlačítek s LED indikátorem, technická specifikace: 1x RS232, 1x RS/IR, 3x I/O, 1x LAN (pro vzdálenou správu a řízení max. 2 zařízení protokolem TCP). Možnost integrace do přípojného místa PanConnect. Možnost systém vzdáleně spravovat prostřednictvím PC aplikace.</t>
  </si>
  <si>
    <t>Instalace - služba, instalační set</t>
  </si>
  <si>
    <t>Instalace, oživení, nastavení, test, včetně dopravy, montážní příslušenství, drobný materiál, propojovací signálová, silová a slaboproudá kabeláž.</t>
  </si>
  <si>
    <t>ANO</t>
  </si>
  <si>
    <t>Tomáš Les,
Tel.: 735 715 986</t>
  </si>
  <si>
    <r>
      <t xml:space="preserve">Pokud financováno z projektových prostředků, pak </t>
    </r>
    <r>
      <rPr>
        <b/>
        <sz val="11"/>
        <color rgb="FFFF0000"/>
        <rFont val="Calibri"/>
        <family val="2"/>
        <charset val="238"/>
        <scheme val="minor"/>
      </rPr>
      <t>DODAVATEL</t>
    </r>
    <r>
      <rPr>
        <b/>
        <sz val="11"/>
        <rFont val="Calibri"/>
        <family val="2"/>
        <charset val="238"/>
        <scheme val="minor"/>
      </rPr>
      <t xml:space="preserve"> uvede </t>
    </r>
    <r>
      <rPr>
        <b/>
        <sz val="11"/>
        <color rgb="FFFF0000"/>
        <rFont val="Calibri"/>
        <family val="2"/>
        <charset val="238"/>
        <scheme val="minor"/>
      </rPr>
      <t>NA FAKTURU</t>
    </r>
    <r>
      <rPr>
        <b/>
        <sz val="11"/>
        <rFont val="Calibri"/>
        <family val="2"/>
        <charset val="238"/>
        <scheme val="minor"/>
      </rPr>
      <t>: NÁZEV A ČÍSLO DOTAČNÍHO PROJEKTU</t>
    </r>
  </si>
  <si>
    <t>Název projektu: ERDF KVALITA ZČU 
Číslo projektu: CZ.02.02.01/00/23_023/0008982
(OPJAK-MŠMT)</t>
  </si>
  <si>
    <t>Kabeláže pro VGA, HDMI - pomocí převodníku HDbase-T/UTP na delší vzdálenosti trasy pro zajištění eliminace útlumu, přípojný panel integrovaný do stolu/katedry, set: HDbase-T vyslíač, HDMI, VGA, audio 3,5 jack - přípravu na doplnění, přípojný panel ve stole/katedře vč. 230V.</t>
  </si>
  <si>
    <t>Příloha č. 2 Kupní smlouvy - Technická specifikace
Audiovizuální technika (II.) 027 - 2025</t>
  </si>
  <si>
    <t>WUXGA LCD laser projektor s minimálně následujícími parametry: 
nativní WUXGA (1920x1200 px), Full-HD 16:10, jas min. 6000 ANSI lm, optika UST 0,8:1, obraz 120" úhl.,  vestavěný HDbase-T/UTP-HDMI s podporou 4K@30p support, seriový port RS232, prachutěsné řešení šasi-konstrukce.
Životnost lampy: běžný provoz - min. 20 000 hod., minimální údržba, hluk max. 35dB.
Záruka na projektor 36 měsíců u dodavatele, záruka na lampu 60 měsíců.</t>
  </si>
  <si>
    <t>Istalace - služba, instalační set</t>
  </si>
  <si>
    <t>Velkoformátový dotykový display min. 86" s integrovaným PC včetně montáže a přípojného místa</t>
  </si>
  <si>
    <t>do 31.8.2025</t>
  </si>
  <si>
    <r>
      <t xml:space="preserve">Univerzitní 22, 
301 00 Plzeň,
</t>
    </r>
    <r>
      <rPr>
        <b/>
        <sz val="11"/>
        <color theme="1"/>
        <rFont val="Calibri"/>
        <family val="2"/>
        <charset val="238"/>
        <scheme val="minor"/>
      </rPr>
      <t>místnost UU 108</t>
    </r>
  </si>
  <si>
    <r>
      <t xml:space="preserve">Univerzitní 22,
301 00 Plzeň,
</t>
    </r>
    <r>
      <rPr>
        <b/>
        <sz val="11"/>
        <color theme="1"/>
        <rFont val="Calibri"/>
        <family val="2"/>
        <charset val="238"/>
        <scheme val="minor"/>
      </rPr>
      <t>místnost UU 208</t>
    </r>
  </si>
  <si>
    <r>
      <t xml:space="preserve">Univerzitní 22, 
301 00 Plzeň,
</t>
    </r>
    <r>
      <rPr>
        <b/>
        <sz val="11"/>
        <color theme="1"/>
        <rFont val="Calibri"/>
        <family val="2"/>
        <charset val="238"/>
        <scheme val="minor"/>
      </rPr>
      <t>místnost UF 124</t>
    </r>
  </si>
  <si>
    <t>Technologie bezlampová LCD&amp;laser s životností min. 20 000 hod dle údajů výrobce.
Nativní rozlišení min. FHD-WUXGA 1920 x 1200, kompatibilní k nastavení FHD-1080p.
Výkon: jas min. 8 000 lumen (dle ISO/IEC 21118: 2020).
Konektivita min.: 3x HDMI (s podporou HDCP2.3), 1x VGA, 1x HDbT/UTP, sér. RS-232.
Podpora 4K@60p zobrazení přes HDMI nebo HDbT.
Funkce multi-laser diodový modul (tzn. v případě nastalé poruchy diod laser modulu projekce pokračuje dál s minimální  ztrátou světelného výkonu rovnajícímu se hodnotě výkonu nefunkční laserové diody).
Funkčnost pro víceprojekční spojený režim EDGE-BLENDIGN / spojené navázané projekce se SW - vybavením pro možnost přesného nastavení projekce a barevnosti spojených obsahů, tj. pro prolnutí a nastavení jasu pro sladění výsledného spojeného prolnutého obrazu, vč. funkce synchronizovaného nastavení kontrastu pro eliminaci vnímání překrývajících se oblastí spojených projekcí, vč. funkce geometrického nastavení obrazu pro eliminaci možného zkreslení při projekci pod mírným úhlem na projekční plochu mimo usazení v přesné osové pozici. 
Tichý provozní režim s ohledem na použití v posluchárně max. 34dB (při plném světelném výkonu).
Motorizovaný zoom a ostření.
Součástí stand. motorizovany objektiv v projekčním poměru s rozsahem min. 1,7-2,7:1 a náhradní - výměnný kompatibilní motorizovany krátký objektiv s min. rozsahem 0,9-1:1
Záruka 36 měsíců a min. 12 000 hod na laser modul.</t>
  </si>
  <si>
    <r>
      <t xml:space="preserve">Univerzitní 26, 301 00 Plzeň,
</t>
    </r>
    <r>
      <rPr>
        <b/>
        <sz val="11"/>
        <color theme="1"/>
        <rFont val="Calibri"/>
        <family val="2"/>
        <charset val="238"/>
        <scheme val="minor"/>
      </rPr>
      <t>1ks: místnost EU 111
1ks: místnost EU 306
1ks: místnost EU 307
1ks: místnost EU 308
1ks: místnost EU 309</t>
    </r>
  </si>
  <si>
    <t>Interaktivní displej s úhlopříčkou min. 86" (218 cm), s nativním rozlišením obrazu min. 4K UHD (3840 × 2160 px). 
Dotyková technologie umožňuje odlišit dotyk prstem (pro ovládání), dlaní (pro mazání) a tyto funkce odlišit současně při práci více uživatelů najednou. 
Součástí displeje musí být počítačový modul s minimálními parametry 8GB RAM a 64GB, který obsahuje aplikaci pro psaní na bílé ploše a prohlížeč webových stránek. Integrované reproduktory min. 2x 20W, součástí vestavěné integrované mikrofonní pole, integrovaná čtečka NFC karet. 
Pro připojení má displej minimálně konektory: 3x HDMI (HDCP 2.3), 2x USBC a 2x USB 3.2, bezdrátovou konektivitu Wifi (podpora kat. 6e - .ax) a Bluetooth (min. verze 4.2) a slot pro integraci (vložení) plnohodnotného učitelského PC. 
Zařízení musí mít certifikaci ENERGY STAR. 
Dotyková technologie s krycím tvrzeným sklem, umožňuje min. 20 dotyků současně pro užívání dvěma uživateli souběžně (lektor + student).
Licence SW prostředí součástí displeje, umožňuje min. automaticky odlišit (tj. bez nutnosti výběru a změny v MENU-nabídce funkcí) dotyk prstem (pro ovládání), popisovačem (pro psaní), dlaní-pěstí (pro mazání) a to souběžně pro 2 uživatele (vyučujícího a studenta současně, každý jinou funkci). 
Součástí displeje je tzv. "SW mirror aplikace", pro možnost připojit se k panelu bezdrátově z různých zařízení a zrcadlit obsah (není požadováno pro interaktivní práci, pouze k prezentaci a sdílení obsahu). Pro připojení má displej min. konektory: 3x HDMI a 2x USB-C (pro využití: obraz + dotyk + napájení), bezdrátovou konektivitu Wifi (2,4 i 5GHz) a Bluetooth (min. verze 5.2), a OPS-PC slot pro vestavbu-integraci plnohodnotného lektorského PC. Displej má vestavěný USB přepínač pro min. možnost přepnutí USB periferií současně s přepnutím vstupu obrazu, min. USB 3.0 na všech portech. 
Součástí displeje min. 2 ks popisovačů, s možností jejich odložení na přední poličku lehce dostupnou pro uživatele. 
Stěnový držák pro pevné fixní kotvení displeje na pevnou stěnu.
Interaktivní displej musí být kompatibilní s programem SMART Notebook z důvodu jeho využívání našimi vyučujícími vč. hotových vytvořených výukových podkladů. Součástí displeje je proto kompatibilní SW prostředí pro otevření a editaci stávajících podkladů, jako i vytváření nových vč. jejich ukládání.
Součástí dodávky je instalace zařízení na místě, propojení s PC a předvedení funkčnosti.</t>
  </si>
  <si>
    <r>
      <t xml:space="preserve">Stěnové fixně kotvené plátno, černý rám, pro obraz 16:10, </t>
    </r>
    <r>
      <rPr>
        <sz val="11"/>
        <rFont val="Calibri"/>
        <family val="2"/>
        <charset val="238"/>
        <scheme val="minor"/>
      </rPr>
      <t>šíře 330 - 350 cm.</t>
    </r>
  </si>
  <si>
    <r>
      <t>Stěnové fixně kotvené plátno, černý rám, pro obraz 16:10, šíře 2</t>
    </r>
    <r>
      <rPr>
        <sz val="11"/>
        <rFont val="Calibri"/>
        <family val="2"/>
        <charset val="238"/>
        <scheme val="minor"/>
      </rPr>
      <t>60 cm (maximální tolerance +/-5 cm)</t>
    </r>
    <r>
      <rPr>
        <sz val="11"/>
        <color theme="1"/>
        <rFont val="Calibri"/>
        <family val="2"/>
        <charset val="238"/>
        <scheme val="minor"/>
      </rPr>
      <t>.</t>
    </r>
  </si>
  <si>
    <r>
      <t>Stěnové fixně kotvené plátno, černý rám, pro obraz 16:1</t>
    </r>
    <r>
      <rPr>
        <sz val="11"/>
        <rFont val="Calibri"/>
        <family val="2"/>
        <charset val="238"/>
        <scheme val="minor"/>
      </rPr>
      <t>0, šíře 260 cm (maximální tolerance +/-5 cm)</t>
    </r>
    <r>
      <rPr>
        <sz val="11"/>
        <color theme="1"/>
        <rFont val="Calibri"/>
        <family val="2"/>
        <charset val="238"/>
        <scheme val="minor"/>
      </rPr>
      <t>.</t>
    </r>
  </si>
  <si>
    <t>Záruka na projektor (pol.č. 1) 36 měsíců u dodavatele, záruka na lampu 60 měsíců.</t>
  </si>
  <si>
    <r>
      <t>S</t>
    </r>
    <r>
      <rPr>
        <sz val="11"/>
        <rFont val="Calibri"/>
        <family val="2"/>
        <charset val="238"/>
        <scheme val="minor"/>
      </rPr>
      <t>tropní držák projektoru - kompatibilní s pol.č. 1.</t>
    </r>
  </si>
  <si>
    <r>
      <t>Stropní držák proje</t>
    </r>
    <r>
      <rPr>
        <sz val="11"/>
        <rFont val="Calibri"/>
        <family val="2"/>
        <charset val="238"/>
        <scheme val="minor"/>
      </rPr>
      <t>ktoru - kompatibilní s pol.č. 7.</t>
    </r>
  </si>
  <si>
    <t>Záruka na projektor (pol.č. 7) 36 měsíců u dodavatele, záruka na lampu 60 měsíců.</t>
  </si>
  <si>
    <r>
      <t>Stro</t>
    </r>
    <r>
      <rPr>
        <sz val="11"/>
        <rFont val="Calibri"/>
        <family val="2"/>
        <charset val="238"/>
        <scheme val="minor"/>
      </rPr>
      <t>pní držák projektoru - kompatibilní s pol.č. 13.</t>
    </r>
  </si>
  <si>
    <t>Záruka na projektor (pol.č. 13) 36 měsíců a min. 12 000 hod na  laser modul.</t>
  </si>
  <si>
    <t>Součástí dodávky je instalace zařízení na místě, propojení s PC a předvedení funkčnosti.</t>
  </si>
  <si>
    <r>
      <rPr>
        <b/>
        <sz val="11"/>
        <rFont val="Calibri"/>
        <family val="2"/>
        <charset val="238"/>
        <scheme val="minor"/>
      </rPr>
      <t>Odkaz na splnění požadavku Energy star nebo TCO Certified a energetický štítek</t>
    </r>
    <r>
      <rPr>
        <b/>
        <sz val="11"/>
        <color rgb="FFFF0000"/>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</si>
</sst>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8"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sz val="11"/>
      <name val="Calibri"/>
      <family val="2"/>
      <charset val="238"/>
      <scheme val="minor"/>
    </font>
    <font>
      <b/>
      <sz val="11"/>
      <color theme="1"/>
      <name val="Calibri"/>
      <family val="2"/>
      <charset val="238"/>
      <scheme val="minor"/>
    </font>
    <font>
      <sz val="13"/>
      <color theme="1"/>
      <name val="Calibri"/>
      <family val="2"/>
      <charset val="238"/>
      <scheme val="minor"/>
    </font>
    <font>
      <sz val="12"/>
      <color indexed="2"/>
      <name val="Calibri"/>
      <family val="2"/>
      <charset val="238"/>
      <scheme val="minor"/>
    </font>
    <font>
      <sz val="11"/>
      <color indexed="2"/>
      <name val="Calibri"/>
      <family val="2"/>
      <charset val="238"/>
      <scheme val="minor"/>
    </font>
    <font>
      <b/>
      <sz val="11"/>
      <name val="Calibri"/>
      <family val="2"/>
      <charset val="238"/>
      <scheme val="minor"/>
    </font>
    <font>
      <sz val="11"/>
      <color indexed="64"/>
      <name val="Calibri"/>
      <family val="2"/>
      <charset val="238"/>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1"/>
      <color rgb="FFFF0000"/>
      <name val="Calibri"/>
      <family val="2"/>
      <charset val="238"/>
      <scheme val="minor"/>
    </font>
    <font>
      <b/>
      <sz val="12"/>
      <color theme="1"/>
      <name val="Calibri"/>
      <family val="2"/>
      <charset val="238"/>
      <scheme val="minor"/>
    </font>
    <font>
      <sz val="11"/>
      <color rgb="FFFF0000"/>
      <name val="Calibri"/>
      <family val="2"/>
      <charset val="238"/>
      <scheme val="minor"/>
    </font>
    <font>
      <u/>
      <sz val="11"/>
      <color theme="10"/>
      <name val="Calibri"/>
      <family val="2"/>
      <charset val="238"/>
      <scheme val="minor"/>
    </font>
    <font>
      <b/>
      <sz val="11"/>
      <color theme="10"/>
      <name val="Calibri"/>
      <family val="2"/>
      <charset val="238"/>
      <scheme val="minor"/>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bottom style="thick">
        <color indexed="64"/>
      </bottom>
      <diagonal/>
    </border>
    <border>
      <left style="medium">
        <color indexed="64"/>
      </left>
      <right/>
      <top style="thick">
        <color indexed="64"/>
      </top>
      <bottom style="thick">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s>
  <cellStyleXfs count="3">
    <xf numFmtId="0" fontId="0" fillId="0" borderId="0"/>
    <xf numFmtId="0" fontId="20" fillId="0" borderId="0"/>
    <xf numFmtId="0" fontId="26" fillId="0" borderId="0" applyNumberFormat="0" applyFill="0" applyBorder="0" applyAlignment="0" applyProtection="0"/>
  </cellStyleXfs>
  <cellXfs count="163">
    <xf numFmtId="0" fontId="0" fillId="0" borderId="0" xfId="0"/>
    <xf numFmtId="0" fontId="18" fillId="4" borderId="9" xfId="0" applyFont="1" applyFill="1" applyBorder="1" applyAlignment="1" applyProtection="1">
      <alignment horizontal="center" vertical="center" wrapText="1"/>
      <protection locked="0"/>
    </xf>
    <xf numFmtId="0" fontId="18" fillId="4" borderId="11" xfId="0" applyFont="1" applyFill="1" applyBorder="1" applyAlignment="1" applyProtection="1">
      <alignment horizontal="center" vertical="center" wrapText="1"/>
      <protection locked="0"/>
    </xf>
    <xf numFmtId="0" fontId="18" fillId="4" borderId="13" xfId="0" applyFont="1" applyFill="1" applyBorder="1" applyAlignment="1" applyProtection="1">
      <alignment horizontal="center" vertical="center" wrapText="1"/>
      <protection locked="0"/>
    </xf>
    <xf numFmtId="164" fontId="18" fillId="4" borderId="9" xfId="0" applyNumberFormat="1" applyFont="1" applyFill="1" applyBorder="1" applyAlignment="1" applyProtection="1">
      <alignment horizontal="right" vertical="center" wrapText="1" indent="1"/>
      <protection locked="0"/>
    </xf>
    <xf numFmtId="164" fontId="18" fillId="4" borderId="13" xfId="0" applyNumberFormat="1" applyFont="1" applyFill="1" applyBorder="1" applyAlignment="1" applyProtection="1">
      <alignment horizontal="right" vertical="center" wrapText="1" indent="1"/>
      <protection locked="0"/>
    </xf>
    <xf numFmtId="164" fontId="18" fillId="4" borderId="11" xfId="0" applyNumberFormat="1" applyFont="1" applyFill="1" applyBorder="1" applyAlignment="1" applyProtection="1">
      <alignment horizontal="right" vertical="center" wrapText="1" indent="1"/>
      <protection locked="0"/>
    </xf>
    <xf numFmtId="0" fontId="18" fillId="4" borderId="17" xfId="0" applyFont="1" applyFill="1" applyBorder="1" applyAlignment="1" applyProtection="1">
      <alignment horizontal="center" vertical="center" wrapText="1"/>
      <protection locked="0"/>
    </xf>
    <xf numFmtId="164" fontId="18" fillId="4" borderId="17" xfId="0" applyNumberFormat="1" applyFont="1" applyFill="1" applyBorder="1" applyAlignment="1" applyProtection="1">
      <alignment horizontal="right" vertical="center" wrapText="1" indent="1"/>
      <protection locked="0"/>
    </xf>
    <xf numFmtId="0" fontId="18" fillId="4" borderId="2" xfId="0" applyFont="1" applyFill="1" applyBorder="1" applyAlignment="1" applyProtection="1">
      <alignment horizontal="center" vertical="center" wrapText="1"/>
      <protection locked="0"/>
    </xf>
    <xf numFmtId="164" fontId="18" fillId="4" borderId="2" xfId="0" applyNumberFormat="1" applyFont="1" applyFill="1" applyBorder="1" applyAlignment="1" applyProtection="1">
      <alignment horizontal="right" vertical="center" wrapText="1" indent="1"/>
      <protection locked="0"/>
    </xf>
    <xf numFmtId="0" fontId="18" fillId="4" borderId="18" xfId="0" applyFont="1" applyFill="1" applyBorder="1" applyAlignment="1" applyProtection="1">
      <alignment horizontal="center" vertical="center" wrapText="1"/>
      <protection locked="0"/>
    </xf>
    <xf numFmtId="164" fontId="18" fillId="4" borderId="18" xfId="0" applyNumberFormat="1" applyFont="1" applyFill="1" applyBorder="1" applyAlignment="1" applyProtection="1">
      <alignment horizontal="right" vertical="center" wrapText="1" indent="1"/>
      <protection locked="0"/>
    </xf>
    <xf numFmtId="0" fontId="18" fillId="4" borderId="16" xfId="0" applyFont="1" applyFill="1" applyBorder="1" applyAlignment="1" applyProtection="1">
      <alignment horizontal="center" vertical="center" wrapText="1"/>
      <protection locked="0"/>
    </xf>
    <xf numFmtId="164" fontId="18" fillId="4" borderId="16" xfId="0" applyNumberFormat="1" applyFont="1" applyFill="1" applyBorder="1" applyAlignment="1" applyProtection="1">
      <alignment horizontal="right" vertical="center" wrapText="1" indent="1"/>
      <protection locked="0"/>
    </xf>
    <xf numFmtId="0" fontId="24" fillId="2" borderId="0" xfId="0" applyFont="1" applyFill="1" applyAlignment="1" applyProtection="1">
      <alignment horizontal="left" vertical="center" wrapText="1"/>
    </xf>
    <xf numFmtId="0" fontId="24" fillId="2" borderId="0" xfId="0" applyFont="1" applyFill="1" applyAlignment="1" applyProtection="1">
      <alignment horizontal="left" vertical="center"/>
    </xf>
    <xf numFmtId="49" fontId="0" fillId="0" borderId="0" xfId="0" applyNumberFormat="1" applyAlignment="1" applyProtection="1">
      <alignment horizontal="center" vertical="top" wrapText="1"/>
    </xf>
    <xf numFmtId="49" fontId="0" fillId="0" borderId="0" xfId="0" applyNumberFormat="1" applyAlignment="1" applyProtection="1">
      <alignment vertical="top" wrapText="1"/>
    </xf>
    <xf numFmtId="0" fontId="0" fillId="0" borderId="0" xfId="0" applyProtection="1"/>
    <xf numFmtId="0" fontId="0" fillId="0" borderId="0" xfId="0" applyAlignment="1" applyProtection="1">
      <alignment wrapText="1"/>
    </xf>
    <xf numFmtId="0" fontId="11" fillId="0" borderId="0" xfId="0" applyFont="1" applyAlignment="1" applyProtection="1">
      <alignment vertical="center"/>
    </xf>
    <xf numFmtId="0" fontId="12" fillId="0" borderId="0" xfId="0" applyFont="1"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horizontal="center" vertical="center" wrapText="1"/>
    </xf>
    <xf numFmtId="0" fontId="10" fillId="0" borderId="0" xfId="0" applyFont="1" applyAlignment="1" applyProtection="1">
      <alignment vertical="top" wrapText="1"/>
    </xf>
    <xf numFmtId="0" fontId="13" fillId="0" borderId="0" xfId="0" applyFont="1" applyAlignment="1" applyProtection="1">
      <alignment vertical="center"/>
    </xf>
    <xf numFmtId="0" fontId="14" fillId="0" borderId="0" xfId="0" applyFont="1" applyAlignment="1" applyProtection="1">
      <alignment vertical="center"/>
    </xf>
    <xf numFmtId="0" fontId="14"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3" fillId="0" borderId="0" xfId="0" applyFont="1" applyAlignment="1" applyProtection="1">
      <alignment horizontal="left" vertical="center" wrapText="1"/>
    </xf>
    <xf numFmtId="0" fontId="15" fillId="0" borderId="0" xfId="0" applyFont="1" applyAlignment="1" applyProtection="1">
      <alignment vertical="center" wrapText="1"/>
    </xf>
    <xf numFmtId="0" fontId="22" fillId="0" borderId="0" xfId="0" applyFont="1" applyAlignment="1" applyProtection="1">
      <alignment vertical="top" wrapText="1"/>
    </xf>
    <xf numFmtId="0" fontId="0" fillId="4" borderId="1" xfId="0" applyFill="1" applyBorder="1" applyProtection="1"/>
    <xf numFmtId="0" fontId="0" fillId="0" borderId="0" xfId="0" applyAlignment="1" applyProtection="1">
      <alignment horizontal="left" vertical="top" indent="1"/>
    </xf>
    <xf numFmtId="0" fontId="16" fillId="0" borderId="0" xfId="0" applyFont="1" applyAlignment="1" applyProtection="1">
      <alignment vertical="center"/>
    </xf>
    <xf numFmtId="0" fontId="16" fillId="0" borderId="0" xfId="0" applyFont="1" applyAlignment="1" applyProtection="1">
      <alignment vertical="center" wrapText="1"/>
    </xf>
    <xf numFmtId="0" fontId="0" fillId="0" borderId="0" xfId="0" applyAlignment="1" applyProtection="1">
      <alignment horizontal="center" vertical="top" wrapText="1"/>
    </xf>
    <xf numFmtId="0" fontId="13" fillId="4"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0" fillId="0" borderId="0" xfId="0" applyAlignment="1" applyProtection="1">
      <alignment horizontal="right" vertical="center" indent="1"/>
    </xf>
    <xf numFmtId="0" fontId="17" fillId="2" borderId="3" xfId="0" applyFont="1" applyFill="1" applyBorder="1" applyAlignment="1" applyProtection="1">
      <alignment horizontal="center" vertical="center" textRotation="90" wrapText="1"/>
    </xf>
    <xf numFmtId="0" fontId="17" fillId="5" borderId="4"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27" fillId="4" borderId="4" xfId="2"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3" fontId="25" fillId="2" borderId="21" xfId="0" applyNumberFormat="1" applyFont="1" applyFill="1" applyBorder="1" applyAlignment="1" applyProtection="1">
      <alignment horizontal="center" vertical="center" wrapText="1"/>
    </xf>
    <xf numFmtId="0" fontId="9" fillId="3" borderId="18" xfId="0" applyFont="1" applyFill="1" applyBorder="1" applyAlignment="1" applyProtection="1">
      <alignment horizontal="center" vertical="center" wrapText="1"/>
    </xf>
    <xf numFmtId="3" fontId="0" fillId="3" borderId="18" xfId="0" applyNumberForma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7" fillId="3" borderId="18" xfId="0" applyFont="1" applyFill="1" applyBorder="1" applyAlignment="1" applyProtection="1">
      <alignment horizontal="left" vertical="center" wrapText="1" indent="1"/>
    </xf>
    <xf numFmtId="0" fontId="6" fillId="3" borderId="2" xfId="0" applyFont="1"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164" fontId="0" fillId="0" borderId="18" xfId="0" applyNumberFormat="1" applyBorder="1" applyAlignment="1" applyProtection="1">
      <alignment horizontal="right" vertical="center" indent="1"/>
    </xf>
    <xf numFmtId="164" fontId="0" fillId="3" borderId="18" xfId="0" applyNumberFormat="1" applyFill="1" applyBorder="1" applyAlignment="1" applyProtection="1">
      <alignment horizontal="right" vertical="center" indent="1"/>
    </xf>
    <xf numFmtId="165" fontId="0" fillId="0" borderId="18" xfId="0" applyNumberFormat="1" applyBorder="1" applyAlignment="1" applyProtection="1">
      <alignment horizontal="right" vertical="center" indent="1"/>
    </xf>
    <xf numFmtId="0" fontId="0" fillId="0" borderId="18" xfId="0" applyBorder="1" applyAlignment="1" applyProtection="1">
      <alignment horizontal="center" vertical="center"/>
    </xf>
    <xf numFmtId="3" fontId="25" fillId="2" borderId="8" xfId="0" applyNumberFormat="1"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3" fontId="0" fillId="3" borderId="9" xfId="0" applyNumberForma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2" fillId="3" borderId="9" xfId="0" applyFont="1" applyFill="1" applyBorder="1" applyAlignment="1" applyProtection="1">
      <alignment horizontal="left" vertical="center" wrapText="1" indent="1"/>
    </xf>
    <xf numFmtId="0" fontId="18" fillId="4" borderId="9"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8" fillId="6" borderId="14"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164" fontId="0" fillId="0" borderId="9" xfId="0" applyNumberFormat="1" applyBorder="1" applyAlignment="1" applyProtection="1">
      <alignment horizontal="right" vertical="center" indent="1"/>
    </xf>
    <xf numFmtId="164" fontId="0" fillId="3" borderId="9" xfId="0" applyNumberFormat="1" applyFill="1" applyBorder="1" applyAlignment="1" applyProtection="1">
      <alignment horizontal="right" vertical="center" indent="1"/>
    </xf>
    <xf numFmtId="165" fontId="0" fillId="0" borderId="9" xfId="0" applyNumberFormat="1" applyBorder="1" applyAlignment="1" applyProtection="1">
      <alignment horizontal="right" vertical="center" indent="1"/>
    </xf>
    <xf numFmtId="0" fontId="0" fillId="0" borderId="9" xfId="0" applyBorder="1" applyAlignment="1" applyProtection="1">
      <alignment horizontal="center" vertical="center"/>
    </xf>
    <xf numFmtId="0" fontId="3" fillId="3" borderId="9" xfId="0" applyFont="1" applyFill="1" applyBorder="1" applyAlignment="1" applyProtection="1">
      <alignment horizontal="left" vertical="center" wrapText="1" indent="1"/>
    </xf>
    <xf numFmtId="0" fontId="6" fillId="3" borderId="9" xfId="0" applyFont="1" applyFill="1" applyBorder="1" applyAlignment="1" applyProtection="1">
      <alignment horizontal="left" vertical="center" wrapText="1" indent="1"/>
    </xf>
    <xf numFmtId="0" fontId="0" fillId="3" borderId="17" xfId="0" applyFill="1" applyBorder="1" applyAlignment="1" applyProtection="1">
      <alignment horizontal="center" vertical="center" wrapText="1"/>
    </xf>
    <xf numFmtId="0" fontId="7" fillId="3" borderId="9" xfId="0" applyFont="1" applyFill="1" applyBorder="1" applyAlignment="1" applyProtection="1">
      <alignment horizontal="left" vertical="center" wrapText="1" indent="1"/>
    </xf>
    <xf numFmtId="3" fontId="25" fillId="2" borderId="12" xfId="0" applyNumberFormat="1"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3" fontId="0" fillId="3" borderId="13"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7" fillId="3" borderId="13" xfId="0" applyFont="1" applyFill="1" applyBorder="1" applyAlignment="1" applyProtection="1">
      <alignment horizontal="left" vertical="center" wrapText="1" indent="1"/>
    </xf>
    <xf numFmtId="0" fontId="18" fillId="4" borderId="13"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8" fillId="6" borderId="15"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164" fontId="0" fillId="0" borderId="13" xfId="0" applyNumberFormat="1" applyBorder="1" applyAlignment="1" applyProtection="1">
      <alignment horizontal="right" vertical="center" indent="1"/>
    </xf>
    <xf numFmtId="164" fontId="0" fillId="3" borderId="13" xfId="0" applyNumberFormat="1" applyFill="1" applyBorder="1" applyAlignment="1" applyProtection="1">
      <alignment horizontal="right" vertical="center" indent="1"/>
    </xf>
    <xf numFmtId="165" fontId="0" fillId="0" borderId="13" xfId="0" applyNumberFormat="1" applyBorder="1" applyAlignment="1" applyProtection="1">
      <alignment horizontal="right" vertical="center" indent="1"/>
    </xf>
    <xf numFmtId="0" fontId="0" fillId="0" borderId="13" xfId="0" applyBorder="1" applyAlignment="1" applyProtection="1">
      <alignment horizontal="center" vertical="center"/>
    </xf>
    <xf numFmtId="3" fontId="25" fillId="2" borderId="10" xfId="0" applyNumberFormat="1"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3" fontId="0" fillId="3" borderId="11" xfId="0" applyNumberFormat="1"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7" fillId="3" borderId="11" xfId="0" applyFont="1" applyFill="1" applyBorder="1" applyAlignment="1" applyProtection="1">
      <alignment horizontal="left" vertical="center" wrapText="1" indent="1"/>
    </xf>
    <xf numFmtId="164" fontId="0" fillId="0" borderId="11" xfId="0" applyNumberFormat="1" applyBorder="1" applyAlignment="1" applyProtection="1">
      <alignment horizontal="right" vertical="center" indent="1"/>
    </xf>
    <xf numFmtId="164" fontId="0" fillId="3" borderId="11" xfId="0" applyNumberFormat="1" applyFill="1" applyBorder="1" applyAlignment="1" applyProtection="1">
      <alignment horizontal="right" vertical="center" indent="1"/>
    </xf>
    <xf numFmtId="165" fontId="0" fillId="0" borderId="11" xfId="0" applyNumberFormat="1" applyBorder="1" applyAlignment="1" applyProtection="1">
      <alignment horizontal="right" vertical="center" indent="1"/>
    </xf>
    <xf numFmtId="0" fontId="0" fillId="0" borderId="11" xfId="0" applyBorder="1" applyAlignment="1" applyProtection="1">
      <alignment horizontal="center" vertical="center"/>
    </xf>
    <xf numFmtId="3" fontId="25" fillId="2" borderId="19" xfId="0" applyNumberFormat="1"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xf>
    <xf numFmtId="3" fontId="0" fillId="3" borderId="17" xfId="0" applyNumberFormat="1"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6" fillId="3" borderId="17" xfId="0" applyFont="1" applyFill="1" applyBorder="1" applyAlignment="1" applyProtection="1">
      <alignment horizontal="left" vertical="center" wrapText="1" indent="1"/>
    </xf>
    <xf numFmtId="0" fontId="18" fillId="4" borderId="17" xfId="0" applyFont="1" applyFill="1" applyBorder="1" applyAlignment="1" applyProtection="1">
      <alignment horizontal="center" vertical="center" wrapText="1"/>
    </xf>
    <xf numFmtId="164" fontId="0" fillId="3" borderId="17" xfId="0" applyNumberFormat="1" applyFill="1" applyBorder="1" applyAlignment="1" applyProtection="1">
      <alignment horizontal="right" vertical="center" indent="1"/>
    </xf>
    <xf numFmtId="0" fontId="7" fillId="3" borderId="17" xfId="0" applyFont="1" applyFill="1" applyBorder="1" applyAlignment="1" applyProtection="1">
      <alignment horizontal="left" vertical="center" wrapText="1" indent="1"/>
    </xf>
    <xf numFmtId="164" fontId="0" fillId="0" borderId="17" xfId="0" applyNumberFormat="1" applyBorder="1" applyAlignment="1" applyProtection="1">
      <alignment horizontal="right" vertical="center" indent="1"/>
    </xf>
    <xf numFmtId="165" fontId="0" fillId="0" borderId="17" xfId="0" applyNumberFormat="1" applyBorder="1" applyAlignment="1" applyProtection="1">
      <alignment horizontal="right" vertical="center" indent="1"/>
    </xf>
    <xf numFmtId="0" fontId="0" fillId="0" borderId="17" xfId="0" applyBorder="1" applyAlignment="1" applyProtection="1">
      <alignment horizontal="center" vertical="center"/>
    </xf>
    <xf numFmtId="3" fontId="25" fillId="2" borderId="20" xfId="0" applyNumberFormat="1"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3" fontId="0" fillId="3" borderId="2" xfId="0" applyNumberFormat="1"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left" vertical="center" wrapText="1" indent="1"/>
    </xf>
    <xf numFmtId="164" fontId="0" fillId="3" borderId="2" xfId="0" applyNumberFormat="1" applyFill="1" applyBorder="1" applyAlignment="1" applyProtection="1">
      <alignment horizontal="right" vertical="center" indent="1"/>
    </xf>
    <xf numFmtId="0" fontId="2" fillId="3" borderId="17" xfId="0" applyFont="1" applyFill="1" applyBorder="1" applyAlignment="1" applyProtection="1">
      <alignment horizontal="left" vertical="center" wrapText="1" indent="1"/>
    </xf>
    <xf numFmtId="0" fontId="5" fillId="3" borderId="17" xfId="0" applyFont="1" applyFill="1" applyBorder="1" applyAlignment="1" applyProtection="1">
      <alignment horizontal="left" vertical="center" wrapText="1" indent="1"/>
    </xf>
    <xf numFmtId="3" fontId="25" fillId="2" borderId="22" xfId="0" applyNumberFormat="1"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3" fontId="0" fillId="3" borderId="16" xfId="0" applyNumberForma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6" fillId="3" borderId="16" xfId="0" applyFont="1" applyFill="1" applyBorder="1" applyAlignment="1" applyProtection="1">
      <alignment horizontal="left" vertical="center" wrapText="1" indent="1"/>
    </xf>
    <xf numFmtId="0" fontId="6" fillId="3" borderId="23" xfId="0" applyFont="1"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164" fontId="0" fillId="0" borderId="16" xfId="0" applyNumberFormat="1" applyBorder="1" applyAlignment="1" applyProtection="1">
      <alignment horizontal="right" vertical="center" indent="1"/>
    </xf>
    <xf numFmtId="164" fontId="0" fillId="3" borderId="16" xfId="0" applyNumberFormat="1" applyFill="1" applyBorder="1" applyAlignment="1" applyProtection="1">
      <alignment horizontal="right" vertical="center" indent="1"/>
    </xf>
    <xf numFmtId="165" fontId="0" fillId="0" borderId="16" xfId="0" applyNumberFormat="1" applyBorder="1" applyAlignment="1" applyProtection="1">
      <alignment horizontal="right" vertical="center" indent="1"/>
    </xf>
    <xf numFmtId="0" fontId="0" fillId="0" borderId="16" xfId="0" applyBorder="1" applyAlignment="1" applyProtection="1">
      <alignment horizontal="center" vertical="center"/>
    </xf>
    <xf numFmtId="0" fontId="0" fillId="0" borderId="6" xfId="0" applyBorder="1" applyProtection="1"/>
    <xf numFmtId="0" fontId="1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vertical="center" wrapText="1"/>
    </xf>
    <xf numFmtId="49" fontId="0" fillId="0" borderId="0" xfId="0" applyNumberFormat="1" applyAlignment="1" applyProtection="1">
      <alignment horizontal="center" vertical="center" wrapText="1"/>
    </xf>
    <xf numFmtId="164" fontId="0" fillId="0" borderId="0" xfId="0" applyNumberFormat="1" applyAlignment="1" applyProtection="1">
      <alignment horizontal="right" vertical="center" indent="1"/>
    </xf>
    <xf numFmtId="0" fontId="17" fillId="5" borderId="3"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0" fillId="0" borderId="0" xfId="0" applyAlignment="1" applyProtection="1">
      <alignment horizontal="right" vertical="center" wrapText="1"/>
    </xf>
    <xf numFmtId="0" fontId="23" fillId="0" borderId="0" xfId="0" applyFont="1" applyAlignment="1" applyProtection="1">
      <alignment horizontal="left" vertical="center" wrapText="1"/>
    </xf>
    <xf numFmtId="164" fontId="19" fillId="0" borderId="0" xfId="0" applyNumberFormat="1" applyFont="1" applyAlignment="1" applyProtection="1">
      <alignment horizontal="right" vertical="center" indent="1"/>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0" fillId="0" borderId="4" xfId="0" applyBorder="1" applyProtection="1"/>
    <xf numFmtId="0" fontId="0" fillId="0" borderId="5" xfId="0" applyBorder="1" applyProtection="1"/>
    <xf numFmtId="4" fontId="0" fillId="0" borderId="0" xfId="0" applyNumberFormat="1" applyAlignment="1" applyProtection="1">
      <alignment horizontal="center" vertical="top" wrapText="1"/>
    </xf>
    <xf numFmtId="0" fontId="17" fillId="0" borderId="0" xfId="0" applyFont="1" applyAlignment="1" applyProtection="1">
      <alignment horizontal="left" vertical="center" wrapText="1"/>
    </xf>
  </cellXfs>
  <cellStyles count="3">
    <cellStyle name="Hypertextový odkaz" xfId="2" builtinId="8"/>
    <cellStyle name="Normální" xfId="0" builtinId="0"/>
    <cellStyle name="normální 3" xfId="1" xr:uid="{00000000-0005-0000-0000-000001000000}"/>
  </cellStyles>
  <dxfs count="12">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ill>
        <patternFill patternType="solid">
          <fgColor rgb="FFD2FABE"/>
          <bgColor rgb="FFD2FABE"/>
        </patternFill>
      </fill>
    </dxf>
    <dxf>
      <fill>
        <patternFill patternType="solid">
          <fgColor rgb="FFFFFFB7"/>
          <bgColor rgb="FFFFFFB7"/>
        </patternFill>
      </fill>
    </dxf>
    <dxf>
      <font>
        <b val="0"/>
        <i val="0"/>
      </font>
    </dxf>
    <dxf>
      <fill>
        <patternFill patternType="solid">
          <fgColor rgb="FFD2FABE"/>
          <bgColor rgb="FFD2FABE"/>
        </patternFill>
      </fill>
    </dxf>
    <dxf>
      <font>
        <b val="0"/>
        <i val="0"/>
      </font>
      <fill>
        <patternFill patternType="solid">
          <fgColor rgb="FFCCFCC8"/>
          <bgColor rgb="FFCCFCC8"/>
        </patternFill>
      </fill>
    </dxf>
    <dxf>
      <numFmt numFmtId="30" formatCode="@"/>
      <fill>
        <patternFill patternType="solid">
          <fgColor rgb="FFFF9F9F"/>
          <bgColor rgb="FFFF9F9F"/>
        </patternFill>
      </fill>
    </dxf>
    <dxf>
      <numFmt numFmtId="30" formatCode="@"/>
      <fill>
        <patternFill patternType="solid">
          <fgColor rgb="FFFF9F9F"/>
          <bgColor rgb="FFFF9F9F"/>
        </patternFill>
      </fill>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68"/>
  <sheetViews>
    <sheetView tabSelected="1" zoomScale="82" zoomScaleNormal="82" workbookViewId="0">
      <selection activeCell="C7" sqref="C7"/>
    </sheetView>
  </sheetViews>
  <sheetFormatPr defaultRowHeight="15" x14ac:dyDescent="0.25"/>
  <cols>
    <col min="1" max="1" width="1.42578125" style="19" bestFit="1" customWidth="1"/>
    <col min="2" max="2" width="5.7109375" style="19" bestFit="1" customWidth="1"/>
    <col min="3" max="3" width="40.140625" style="18" customWidth="1"/>
    <col min="4" max="4" width="11.42578125" style="161" customWidth="1"/>
    <col min="5" max="5" width="9" style="17" bestFit="1" customWidth="1"/>
    <col min="6" max="6" width="154.5703125" style="18" customWidth="1"/>
    <col min="7" max="7" width="38.42578125" style="18" customWidth="1"/>
    <col min="8" max="8" width="28" style="18" customWidth="1"/>
    <col min="9" max="9" width="23.140625" style="18" customWidth="1"/>
    <col min="10" max="10" width="16.28515625" style="18" customWidth="1"/>
    <col min="11" max="11" width="49.7109375" style="19" customWidth="1"/>
    <col min="12" max="12" width="44.5703125" style="19" customWidth="1"/>
    <col min="13" max="13" width="21.42578125" style="19" customWidth="1"/>
    <col min="14" max="14" width="28" style="18" customWidth="1"/>
    <col min="15" max="15" width="18.85546875" style="18" customWidth="1"/>
    <col min="16" max="16" width="26.5703125" style="18" hidden="1" customWidth="1"/>
    <col min="17" max="17" width="24" style="19" bestFit="1" customWidth="1"/>
    <col min="18" max="18" width="24.140625" style="19" customWidth="1"/>
    <col min="19" max="19" width="19.7109375" style="19" customWidth="1"/>
    <col min="20" max="20" width="17.85546875" style="19" customWidth="1"/>
    <col min="21" max="21" width="11.5703125" style="19" hidden="1" customWidth="1"/>
    <col min="22" max="22" width="57.140625" style="20" customWidth="1"/>
    <col min="23" max="16384" width="9.140625" style="19"/>
  </cols>
  <sheetData>
    <row r="1" spans="2:22" ht="43.5" customHeight="1" x14ac:dyDescent="0.25">
      <c r="B1" s="15" t="s">
        <v>47</v>
      </c>
      <c r="C1" s="16"/>
      <c r="D1" s="16"/>
    </row>
    <row r="2" spans="2:22" ht="18" customHeight="1" x14ac:dyDescent="0.25">
      <c r="C2" s="19"/>
      <c r="D2" s="21"/>
      <c r="E2" s="22"/>
      <c r="F2" s="23"/>
      <c r="G2" s="23"/>
      <c r="H2" s="23"/>
      <c r="I2" s="19"/>
      <c r="J2" s="24"/>
      <c r="N2" s="25"/>
      <c r="O2" s="23"/>
      <c r="P2" s="23"/>
      <c r="Q2" s="23"/>
      <c r="R2" s="23"/>
      <c r="T2" s="26"/>
      <c r="U2" s="27"/>
      <c r="V2" s="28"/>
    </row>
    <row r="3" spans="2:22" ht="18" customHeight="1" x14ac:dyDescent="0.25">
      <c r="B3" s="29"/>
      <c r="C3" s="30" t="s">
        <v>0</v>
      </c>
      <c r="D3" s="31"/>
      <c r="E3" s="31"/>
      <c r="F3" s="31"/>
      <c r="G3" s="32"/>
      <c r="H3" s="32"/>
      <c r="I3" s="32"/>
      <c r="J3" s="32"/>
      <c r="K3" s="32"/>
      <c r="L3" s="32"/>
      <c r="M3" s="26"/>
      <c r="N3" s="33"/>
      <c r="O3" s="33"/>
      <c r="P3" s="33"/>
      <c r="Q3" s="33"/>
      <c r="R3" s="33"/>
      <c r="T3" s="26"/>
    </row>
    <row r="4" spans="2:22" ht="18" customHeight="1" thickBot="1" x14ac:dyDescent="0.3">
      <c r="B4" s="34"/>
      <c r="C4" s="35" t="s">
        <v>1</v>
      </c>
      <c r="D4" s="31"/>
      <c r="E4" s="31"/>
      <c r="F4" s="31"/>
      <c r="G4" s="31"/>
      <c r="H4" s="31"/>
      <c r="I4" s="26"/>
      <c r="J4" s="26"/>
      <c r="K4" s="26"/>
      <c r="L4" s="26"/>
      <c r="M4" s="26"/>
      <c r="N4" s="23"/>
      <c r="O4" s="23"/>
      <c r="P4" s="23"/>
      <c r="Q4" s="26"/>
      <c r="R4" s="26"/>
      <c r="T4" s="26"/>
    </row>
    <row r="5" spans="2:22" ht="34.5" customHeight="1" thickBot="1" x14ac:dyDescent="0.3">
      <c r="B5" s="36"/>
      <c r="C5" s="37"/>
      <c r="D5" s="38"/>
      <c r="E5" s="38"/>
      <c r="F5" s="23"/>
      <c r="G5" s="39" t="s">
        <v>2</v>
      </c>
      <c r="H5" s="40" t="s">
        <v>2</v>
      </c>
      <c r="I5" s="23"/>
      <c r="J5" s="23"/>
      <c r="N5" s="23"/>
      <c r="O5" s="41"/>
      <c r="P5" s="41"/>
      <c r="R5" s="39" t="s">
        <v>2</v>
      </c>
      <c r="V5" s="24"/>
    </row>
    <row r="6" spans="2:22" ht="76.5" customHeight="1" thickTop="1" thickBot="1" x14ac:dyDescent="0.3">
      <c r="B6" s="42" t="s">
        <v>3</v>
      </c>
      <c r="C6" s="43" t="s">
        <v>20</v>
      </c>
      <c r="D6" s="43" t="s">
        <v>4</v>
      </c>
      <c r="E6" s="43" t="s">
        <v>18</v>
      </c>
      <c r="F6" s="43" t="s">
        <v>19</v>
      </c>
      <c r="G6" s="44" t="s">
        <v>5</v>
      </c>
      <c r="H6" s="45" t="s">
        <v>68</v>
      </c>
      <c r="I6" s="43" t="s">
        <v>21</v>
      </c>
      <c r="J6" s="43" t="s">
        <v>22</v>
      </c>
      <c r="K6" s="43" t="s">
        <v>44</v>
      </c>
      <c r="L6" s="43" t="s">
        <v>23</v>
      </c>
      <c r="M6" s="46" t="s">
        <v>24</v>
      </c>
      <c r="N6" s="43" t="s">
        <v>25</v>
      </c>
      <c r="O6" s="43" t="s">
        <v>33</v>
      </c>
      <c r="P6" s="43" t="s">
        <v>28</v>
      </c>
      <c r="Q6" s="43" t="s">
        <v>6</v>
      </c>
      <c r="R6" s="47" t="s">
        <v>7</v>
      </c>
      <c r="S6" s="46" t="s">
        <v>8</v>
      </c>
      <c r="T6" s="46" t="s">
        <v>9</v>
      </c>
      <c r="U6" s="43" t="s">
        <v>26</v>
      </c>
      <c r="V6" s="48" t="s">
        <v>27</v>
      </c>
    </row>
    <row r="7" spans="2:22" ht="102.75" customHeight="1" thickTop="1" x14ac:dyDescent="0.25">
      <c r="B7" s="49">
        <v>1</v>
      </c>
      <c r="C7" s="50" t="s">
        <v>34</v>
      </c>
      <c r="D7" s="51">
        <v>1</v>
      </c>
      <c r="E7" s="52" t="s">
        <v>32</v>
      </c>
      <c r="F7" s="53" t="s">
        <v>48</v>
      </c>
      <c r="G7" s="11"/>
      <c r="H7" s="11"/>
      <c r="I7" s="54" t="s">
        <v>31</v>
      </c>
      <c r="J7" s="55" t="s">
        <v>42</v>
      </c>
      <c r="K7" s="54" t="s">
        <v>45</v>
      </c>
      <c r="L7" s="56" t="s">
        <v>61</v>
      </c>
      <c r="M7" s="57" t="s">
        <v>43</v>
      </c>
      <c r="N7" s="58" t="s">
        <v>52</v>
      </c>
      <c r="O7" s="59" t="s">
        <v>51</v>
      </c>
      <c r="P7" s="60">
        <f>D7*Q7</f>
        <v>100000</v>
      </c>
      <c r="Q7" s="61">
        <v>100000</v>
      </c>
      <c r="R7" s="12"/>
      <c r="S7" s="62">
        <f>D7*R7</f>
        <v>0</v>
      </c>
      <c r="T7" s="63" t="str">
        <f t="shared" ref="T7:T15" si="0">IF(ISNUMBER(R7), IF(R7&gt;Q7,"NEVYHOVUJE","VYHOVUJE")," ")</f>
        <v xml:space="preserve"> </v>
      </c>
      <c r="U7" s="55"/>
      <c r="V7" s="52" t="s">
        <v>14</v>
      </c>
    </row>
    <row r="8" spans="2:22" ht="35.25" customHeight="1" x14ac:dyDescent="0.25">
      <c r="B8" s="64">
        <v>2</v>
      </c>
      <c r="C8" s="65" t="s">
        <v>35</v>
      </c>
      <c r="D8" s="66">
        <v>1</v>
      </c>
      <c r="E8" s="67" t="s">
        <v>32</v>
      </c>
      <c r="F8" s="68" t="s">
        <v>62</v>
      </c>
      <c r="G8" s="1"/>
      <c r="H8" s="69" t="s">
        <v>30</v>
      </c>
      <c r="I8" s="70"/>
      <c r="J8" s="71"/>
      <c r="K8" s="70"/>
      <c r="L8" s="72"/>
      <c r="M8" s="73"/>
      <c r="N8" s="74"/>
      <c r="O8" s="75"/>
      <c r="P8" s="76">
        <f>D8*Q8</f>
        <v>5000</v>
      </c>
      <c r="Q8" s="77">
        <v>5000</v>
      </c>
      <c r="R8" s="4"/>
      <c r="S8" s="78">
        <f>D8*R8</f>
        <v>0</v>
      </c>
      <c r="T8" s="79" t="str">
        <f t="shared" si="0"/>
        <v xml:space="preserve"> </v>
      </c>
      <c r="U8" s="71"/>
      <c r="V8" s="67" t="s">
        <v>15</v>
      </c>
    </row>
    <row r="9" spans="2:22" ht="35.25" customHeight="1" x14ac:dyDescent="0.25">
      <c r="B9" s="64">
        <v>3</v>
      </c>
      <c r="C9" s="65" t="s">
        <v>36</v>
      </c>
      <c r="D9" s="66">
        <v>1</v>
      </c>
      <c r="E9" s="67" t="s">
        <v>32</v>
      </c>
      <c r="F9" s="80" t="s">
        <v>59</v>
      </c>
      <c r="G9" s="1"/>
      <c r="H9" s="69" t="s">
        <v>30</v>
      </c>
      <c r="I9" s="70"/>
      <c r="J9" s="71"/>
      <c r="K9" s="70"/>
      <c r="L9" s="72"/>
      <c r="M9" s="73"/>
      <c r="N9" s="74"/>
      <c r="O9" s="75"/>
      <c r="P9" s="76">
        <f>D9*Q9</f>
        <v>20000</v>
      </c>
      <c r="Q9" s="77">
        <v>20000</v>
      </c>
      <c r="R9" s="4"/>
      <c r="S9" s="78">
        <f>D9*R9</f>
        <v>0</v>
      </c>
      <c r="T9" s="79" t="str">
        <f t="shared" si="0"/>
        <v xml:space="preserve"> </v>
      </c>
      <c r="U9" s="71"/>
      <c r="V9" s="67" t="s">
        <v>16</v>
      </c>
    </row>
    <row r="10" spans="2:22" ht="42.75" customHeight="1" x14ac:dyDescent="0.25">
      <c r="B10" s="64">
        <v>4</v>
      </c>
      <c r="C10" s="65" t="s">
        <v>37</v>
      </c>
      <c r="D10" s="66">
        <v>1</v>
      </c>
      <c r="E10" s="67" t="s">
        <v>32</v>
      </c>
      <c r="F10" s="81" t="s">
        <v>46</v>
      </c>
      <c r="G10" s="1"/>
      <c r="H10" s="69" t="s">
        <v>30</v>
      </c>
      <c r="I10" s="70"/>
      <c r="J10" s="71"/>
      <c r="K10" s="70"/>
      <c r="L10" s="72"/>
      <c r="M10" s="73"/>
      <c r="N10" s="74"/>
      <c r="O10" s="75"/>
      <c r="P10" s="76">
        <f>D10*Q10</f>
        <v>14000</v>
      </c>
      <c r="Q10" s="77">
        <v>14000</v>
      </c>
      <c r="R10" s="4"/>
      <c r="S10" s="78">
        <f>D10*R10</f>
        <v>0</v>
      </c>
      <c r="T10" s="79" t="str">
        <f t="shared" si="0"/>
        <v xml:space="preserve"> </v>
      </c>
      <c r="U10" s="71"/>
      <c r="V10" s="82" t="s">
        <v>15</v>
      </c>
    </row>
    <row r="11" spans="2:22" ht="60" customHeight="1" x14ac:dyDescent="0.25">
      <c r="B11" s="64">
        <v>5</v>
      </c>
      <c r="C11" s="65" t="s">
        <v>38</v>
      </c>
      <c r="D11" s="66">
        <v>1</v>
      </c>
      <c r="E11" s="67" t="s">
        <v>32</v>
      </c>
      <c r="F11" s="83" t="s">
        <v>39</v>
      </c>
      <c r="G11" s="1"/>
      <c r="H11" s="69" t="s">
        <v>30</v>
      </c>
      <c r="I11" s="70"/>
      <c r="J11" s="71"/>
      <c r="K11" s="70"/>
      <c r="L11" s="72"/>
      <c r="M11" s="73"/>
      <c r="N11" s="74"/>
      <c r="O11" s="75"/>
      <c r="P11" s="76">
        <f>D11*Q11</f>
        <v>18000</v>
      </c>
      <c r="Q11" s="77">
        <v>18000</v>
      </c>
      <c r="R11" s="4"/>
      <c r="S11" s="78">
        <f>D11*R11</f>
        <v>0</v>
      </c>
      <c r="T11" s="79" t="str">
        <f t="shared" si="0"/>
        <v xml:space="preserve"> </v>
      </c>
      <c r="U11" s="71"/>
      <c r="V11" s="71"/>
    </row>
    <row r="12" spans="2:22" ht="35.25" customHeight="1" thickBot="1" x14ac:dyDescent="0.3">
      <c r="B12" s="84">
        <v>6</v>
      </c>
      <c r="C12" s="85" t="s">
        <v>40</v>
      </c>
      <c r="D12" s="86">
        <v>1</v>
      </c>
      <c r="E12" s="87" t="s">
        <v>32</v>
      </c>
      <c r="F12" s="88" t="s">
        <v>41</v>
      </c>
      <c r="G12" s="3"/>
      <c r="H12" s="89" t="s">
        <v>30</v>
      </c>
      <c r="I12" s="90"/>
      <c r="J12" s="91"/>
      <c r="K12" s="90"/>
      <c r="L12" s="92"/>
      <c r="M12" s="93"/>
      <c r="N12" s="94"/>
      <c r="O12" s="95"/>
      <c r="P12" s="96">
        <f>D12*Q12</f>
        <v>18000</v>
      </c>
      <c r="Q12" s="97">
        <v>18000</v>
      </c>
      <c r="R12" s="5"/>
      <c r="S12" s="98">
        <f>D12*R12</f>
        <v>0</v>
      </c>
      <c r="T12" s="99" t="str">
        <f t="shared" si="0"/>
        <v xml:space="preserve"> </v>
      </c>
      <c r="U12" s="91"/>
      <c r="V12" s="91"/>
    </row>
    <row r="13" spans="2:22" ht="108" customHeight="1" x14ac:dyDescent="0.25">
      <c r="B13" s="100">
        <v>7</v>
      </c>
      <c r="C13" s="101" t="s">
        <v>34</v>
      </c>
      <c r="D13" s="102">
        <v>1</v>
      </c>
      <c r="E13" s="103" t="s">
        <v>32</v>
      </c>
      <c r="F13" s="104" t="s">
        <v>48</v>
      </c>
      <c r="G13" s="2"/>
      <c r="H13" s="2"/>
      <c r="I13" s="70" t="s">
        <v>31</v>
      </c>
      <c r="J13" s="71" t="s">
        <v>42</v>
      </c>
      <c r="K13" s="70" t="s">
        <v>45</v>
      </c>
      <c r="L13" s="56" t="s">
        <v>64</v>
      </c>
      <c r="M13" s="73" t="s">
        <v>43</v>
      </c>
      <c r="N13" s="73" t="s">
        <v>53</v>
      </c>
      <c r="O13" s="75" t="s">
        <v>51</v>
      </c>
      <c r="P13" s="105">
        <f>D13*Q13</f>
        <v>100000</v>
      </c>
      <c r="Q13" s="106">
        <v>100000</v>
      </c>
      <c r="R13" s="6"/>
      <c r="S13" s="107">
        <f>D13*R13</f>
        <v>0</v>
      </c>
      <c r="T13" s="108" t="str">
        <f t="shared" si="0"/>
        <v xml:space="preserve"> </v>
      </c>
      <c r="U13" s="71"/>
      <c r="V13" s="103" t="s">
        <v>14</v>
      </c>
    </row>
    <row r="14" spans="2:22" ht="35.25" customHeight="1" x14ac:dyDescent="0.25">
      <c r="B14" s="64">
        <v>8</v>
      </c>
      <c r="C14" s="65" t="s">
        <v>35</v>
      </c>
      <c r="D14" s="66">
        <v>1</v>
      </c>
      <c r="E14" s="67" t="s">
        <v>32</v>
      </c>
      <c r="F14" s="68" t="s">
        <v>63</v>
      </c>
      <c r="G14" s="1"/>
      <c r="H14" s="69" t="s">
        <v>30</v>
      </c>
      <c r="I14" s="70"/>
      <c r="J14" s="71"/>
      <c r="K14" s="70"/>
      <c r="L14" s="72"/>
      <c r="M14" s="73"/>
      <c r="N14" s="74"/>
      <c r="O14" s="75"/>
      <c r="P14" s="76">
        <f>D14*Q14</f>
        <v>5000</v>
      </c>
      <c r="Q14" s="77">
        <v>5000</v>
      </c>
      <c r="R14" s="4"/>
      <c r="S14" s="78">
        <f>D14*R14</f>
        <v>0</v>
      </c>
      <c r="T14" s="79" t="str">
        <f t="shared" si="0"/>
        <v xml:space="preserve"> </v>
      </c>
      <c r="U14" s="71"/>
      <c r="V14" s="67" t="s">
        <v>15</v>
      </c>
    </row>
    <row r="15" spans="2:22" ht="35.25" customHeight="1" x14ac:dyDescent="0.25">
      <c r="B15" s="64">
        <v>9</v>
      </c>
      <c r="C15" s="65" t="s">
        <v>36</v>
      </c>
      <c r="D15" s="66">
        <v>1</v>
      </c>
      <c r="E15" s="67" t="s">
        <v>32</v>
      </c>
      <c r="F15" s="80" t="s">
        <v>60</v>
      </c>
      <c r="G15" s="1"/>
      <c r="H15" s="69" t="s">
        <v>30</v>
      </c>
      <c r="I15" s="70"/>
      <c r="J15" s="71"/>
      <c r="K15" s="70"/>
      <c r="L15" s="72"/>
      <c r="M15" s="73"/>
      <c r="N15" s="74"/>
      <c r="O15" s="75"/>
      <c r="P15" s="76">
        <f>D15*Q15</f>
        <v>20000</v>
      </c>
      <c r="Q15" s="77">
        <v>20000</v>
      </c>
      <c r="R15" s="4"/>
      <c r="S15" s="78">
        <f>D15*R15</f>
        <v>0</v>
      </c>
      <c r="T15" s="79" t="str">
        <f t="shared" si="0"/>
        <v xml:space="preserve"> </v>
      </c>
      <c r="U15" s="71"/>
      <c r="V15" s="67" t="s">
        <v>16</v>
      </c>
    </row>
    <row r="16" spans="2:22" ht="43.5" customHeight="1" x14ac:dyDescent="0.25">
      <c r="B16" s="109">
        <v>10</v>
      </c>
      <c r="C16" s="110" t="s">
        <v>37</v>
      </c>
      <c r="D16" s="111">
        <v>1</v>
      </c>
      <c r="E16" s="112" t="s">
        <v>32</v>
      </c>
      <c r="F16" s="113" t="s">
        <v>46</v>
      </c>
      <c r="G16" s="7"/>
      <c r="H16" s="114" t="s">
        <v>30</v>
      </c>
      <c r="I16" s="70"/>
      <c r="J16" s="71"/>
      <c r="K16" s="70"/>
      <c r="L16" s="72"/>
      <c r="M16" s="73"/>
      <c r="N16" s="74"/>
      <c r="O16" s="75"/>
      <c r="P16" s="76">
        <f>D16*Q16</f>
        <v>14000</v>
      </c>
      <c r="Q16" s="115">
        <v>14000</v>
      </c>
      <c r="R16" s="8"/>
      <c r="S16" s="78">
        <f>D16*R16</f>
        <v>0</v>
      </c>
      <c r="T16" s="79" t="str">
        <f t="shared" ref="T16:T25" si="1">IF(ISNUMBER(R16), IF(R16&gt;Q16,"NEVYHOVUJE","VYHOVUJE")," ")</f>
        <v xml:space="preserve"> </v>
      </c>
      <c r="U16" s="71"/>
      <c r="V16" s="82" t="s">
        <v>15</v>
      </c>
    </row>
    <row r="17" spans="2:22" ht="61.5" customHeight="1" x14ac:dyDescent="0.25">
      <c r="B17" s="109">
        <v>11</v>
      </c>
      <c r="C17" s="110" t="s">
        <v>38</v>
      </c>
      <c r="D17" s="111">
        <v>1</v>
      </c>
      <c r="E17" s="112" t="s">
        <v>32</v>
      </c>
      <c r="F17" s="116" t="s">
        <v>39</v>
      </c>
      <c r="G17" s="7"/>
      <c r="H17" s="114" t="s">
        <v>30</v>
      </c>
      <c r="I17" s="70"/>
      <c r="J17" s="71"/>
      <c r="K17" s="70"/>
      <c r="L17" s="72"/>
      <c r="M17" s="73"/>
      <c r="N17" s="74"/>
      <c r="O17" s="75"/>
      <c r="P17" s="76">
        <f>D17*Q17</f>
        <v>18000</v>
      </c>
      <c r="Q17" s="115">
        <v>18000</v>
      </c>
      <c r="R17" s="8"/>
      <c r="S17" s="78">
        <f>D17*R17</f>
        <v>0</v>
      </c>
      <c r="T17" s="79" t="str">
        <f t="shared" si="1"/>
        <v xml:space="preserve"> </v>
      </c>
      <c r="U17" s="71"/>
      <c r="V17" s="71"/>
    </row>
    <row r="18" spans="2:22" ht="42" customHeight="1" thickBot="1" x14ac:dyDescent="0.3">
      <c r="B18" s="109">
        <v>12</v>
      </c>
      <c r="C18" s="110" t="s">
        <v>40</v>
      </c>
      <c r="D18" s="111">
        <v>1</v>
      </c>
      <c r="E18" s="112" t="s">
        <v>32</v>
      </c>
      <c r="F18" s="116" t="s">
        <v>41</v>
      </c>
      <c r="G18" s="7"/>
      <c r="H18" s="114" t="s">
        <v>30</v>
      </c>
      <c r="I18" s="70"/>
      <c r="J18" s="71"/>
      <c r="K18" s="70"/>
      <c r="L18" s="92"/>
      <c r="M18" s="73"/>
      <c r="N18" s="74"/>
      <c r="O18" s="75"/>
      <c r="P18" s="117">
        <f>D18*Q18</f>
        <v>18000</v>
      </c>
      <c r="Q18" s="115">
        <v>18000</v>
      </c>
      <c r="R18" s="8"/>
      <c r="S18" s="118">
        <f>D18*R18</f>
        <v>0</v>
      </c>
      <c r="T18" s="119" t="str">
        <f t="shared" si="1"/>
        <v xml:space="preserve"> </v>
      </c>
      <c r="U18" s="71"/>
      <c r="V18" s="91"/>
    </row>
    <row r="19" spans="2:22" ht="275.25" customHeight="1" x14ac:dyDescent="0.25">
      <c r="B19" s="120">
        <v>13</v>
      </c>
      <c r="C19" s="121" t="s">
        <v>34</v>
      </c>
      <c r="D19" s="122">
        <v>1</v>
      </c>
      <c r="E19" s="123" t="s">
        <v>32</v>
      </c>
      <c r="F19" s="124" t="s">
        <v>55</v>
      </c>
      <c r="G19" s="9"/>
      <c r="H19" s="9"/>
      <c r="I19" s="54" t="s">
        <v>31</v>
      </c>
      <c r="J19" s="55" t="s">
        <v>42</v>
      </c>
      <c r="K19" s="54" t="s">
        <v>45</v>
      </c>
      <c r="L19" s="56" t="s">
        <v>66</v>
      </c>
      <c r="M19" s="57" t="s">
        <v>43</v>
      </c>
      <c r="N19" s="57" t="s">
        <v>54</v>
      </c>
      <c r="O19" s="59" t="s">
        <v>51</v>
      </c>
      <c r="P19" s="60">
        <f>D19*Q19</f>
        <v>220000</v>
      </c>
      <c r="Q19" s="125">
        <v>220000</v>
      </c>
      <c r="R19" s="10"/>
      <c r="S19" s="62">
        <f>D19*R19</f>
        <v>0</v>
      </c>
      <c r="T19" s="63" t="str">
        <f t="shared" si="1"/>
        <v xml:space="preserve"> </v>
      </c>
      <c r="U19" s="55"/>
      <c r="V19" s="123" t="s">
        <v>14</v>
      </c>
    </row>
    <row r="20" spans="2:22" ht="35.25" customHeight="1" x14ac:dyDescent="0.25">
      <c r="B20" s="109">
        <v>14</v>
      </c>
      <c r="C20" s="110" t="s">
        <v>35</v>
      </c>
      <c r="D20" s="111">
        <v>1</v>
      </c>
      <c r="E20" s="112" t="s">
        <v>32</v>
      </c>
      <c r="F20" s="126" t="s">
        <v>65</v>
      </c>
      <c r="G20" s="7"/>
      <c r="H20" s="114" t="s">
        <v>30</v>
      </c>
      <c r="I20" s="70"/>
      <c r="J20" s="71"/>
      <c r="K20" s="70"/>
      <c r="L20" s="72"/>
      <c r="M20" s="73"/>
      <c r="N20" s="74"/>
      <c r="O20" s="75"/>
      <c r="P20" s="76">
        <f>D20*Q20</f>
        <v>5000</v>
      </c>
      <c r="Q20" s="115">
        <v>5000</v>
      </c>
      <c r="R20" s="8"/>
      <c r="S20" s="78">
        <f>D20*R20</f>
        <v>0</v>
      </c>
      <c r="T20" s="79" t="str">
        <f t="shared" si="1"/>
        <v xml:space="preserve"> </v>
      </c>
      <c r="U20" s="71"/>
      <c r="V20" s="112" t="s">
        <v>15</v>
      </c>
    </row>
    <row r="21" spans="2:22" ht="35.25" customHeight="1" x14ac:dyDescent="0.25">
      <c r="B21" s="109">
        <v>15</v>
      </c>
      <c r="C21" s="110" t="s">
        <v>36</v>
      </c>
      <c r="D21" s="111">
        <v>1</v>
      </c>
      <c r="E21" s="112" t="s">
        <v>32</v>
      </c>
      <c r="F21" s="127" t="s">
        <v>58</v>
      </c>
      <c r="G21" s="7"/>
      <c r="H21" s="114" t="s">
        <v>30</v>
      </c>
      <c r="I21" s="70"/>
      <c r="J21" s="71"/>
      <c r="K21" s="70"/>
      <c r="L21" s="72"/>
      <c r="M21" s="73"/>
      <c r="N21" s="74"/>
      <c r="O21" s="75"/>
      <c r="P21" s="76">
        <f>D21*Q21</f>
        <v>40000</v>
      </c>
      <c r="Q21" s="115">
        <v>40000</v>
      </c>
      <c r="R21" s="8"/>
      <c r="S21" s="78">
        <f>D21*R21</f>
        <v>0</v>
      </c>
      <c r="T21" s="79" t="str">
        <f t="shared" si="1"/>
        <v xml:space="preserve"> </v>
      </c>
      <c r="U21" s="71"/>
      <c r="V21" s="112" t="s">
        <v>16</v>
      </c>
    </row>
    <row r="22" spans="2:22" ht="47.25" customHeight="1" x14ac:dyDescent="0.25">
      <c r="B22" s="109">
        <v>16</v>
      </c>
      <c r="C22" s="110" t="s">
        <v>37</v>
      </c>
      <c r="D22" s="111">
        <v>1</v>
      </c>
      <c r="E22" s="112" t="s">
        <v>32</v>
      </c>
      <c r="F22" s="113" t="s">
        <v>46</v>
      </c>
      <c r="G22" s="7"/>
      <c r="H22" s="114" t="s">
        <v>30</v>
      </c>
      <c r="I22" s="70"/>
      <c r="J22" s="71"/>
      <c r="K22" s="70"/>
      <c r="L22" s="72"/>
      <c r="M22" s="73"/>
      <c r="N22" s="74"/>
      <c r="O22" s="75"/>
      <c r="P22" s="76">
        <f>D22*Q22</f>
        <v>14000</v>
      </c>
      <c r="Q22" s="115">
        <v>14000</v>
      </c>
      <c r="R22" s="8"/>
      <c r="S22" s="78">
        <f>D22*R22</f>
        <v>0</v>
      </c>
      <c r="T22" s="79" t="str">
        <f t="shared" si="1"/>
        <v xml:space="preserve"> </v>
      </c>
      <c r="U22" s="71"/>
      <c r="V22" s="82" t="s">
        <v>15</v>
      </c>
    </row>
    <row r="23" spans="2:22" ht="69.75" customHeight="1" x14ac:dyDescent="0.25">
      <c r="B23" s="109">
        <v>17</v>
      </c>
      <c r="C23" s="110" t="s">
        <v>38</v>
      </c>
      <c r="D23" s="111">
        <v>1</v>
      </c>
      <c r="E23" s="112" t="s">
        <v>32</v>
      </c>
      <c r="F23" s="116" t="s">
        <v>39</v>
      </c>
      <c r="G23" s="7"/>
      <c r="H23" s="114" t="s">
        <v>30</v>
      </c>
      <c r="I23" s="70"/>
      <c r="J23" s="71"/>
      <c r="K23" s="70"/>
      <c r="L23" s="72"/>
      <c r="M23" s="73"/>
      <c r="N23" s="74"/>
      <c r="O23" s="75"/>
      <c r="P23" s="76">
        <f>D23*Q23</f>
        <v>18000</v>
      </c>
      <c r="Q23" s="115">
        <v>18000</v>
      </c>
      <c r="R23" s="8"/>
      <c r="S23" s="78">
        <f>D23*R23</f>
        <v>0</v>
      </c>
      <c r="T23" s="79" t="str">
        <f t="shared" si="1"/>
        <v xml:space="preserve"> </v>
      </c>
      <c r="U23" s="71"/>
      <c r="V23" s="71"/>
    </row>
    <row r="24" spans="2:22" ht="35.25" customHeight="1" thickBot="1" x14ac:dyDescent="0.3">
      <c r="B24" s="84">
        <v>18</v>
      </c>
      <c r="C24" s="85" t="s">
        <v>49</v>
      </c>
      <c r="D24" s="86">
        <v>1</v>
      </c>
      <c r="E24" s="87" t="s">
        <v>32</v>
      </c>
      <c r="F24" s="88" t="s">
        <v>41</v>
      </c>
      <c r="G24" s="3"/>
      <c r="H24" s="89" t="s">
        <v>30</v>
      </c>
      <c r="I24" s="90"/>
      <c r="J24" s="91"/>
      <c r="K24" s="90"/>
      <c r="L24" s="92"/>
      <c r="M24" s="93"/>
      <c r="N24" s="94"/>
      <c r="O24" s="95"/>
      <c r="P24" s="96">
        <f>D24*Q24</f>
        <v>21000</v>
      </c>
      <c r="Q24" s="97">
        <v>21000</v>
      </c>
      <c r="R24" s="5"/>
      <c r="S24" s="98">
        <f>D24*R24</f>
        <v>0</v>
      </c>
      <c r="T24" s="99" t="str">
        <f t="shared" si="1"/>
        <v xml:space="preserve"> </v>
      </c>
      <c r="U24" s="91"/>
      <c r="V24" s="91"/>
    </row>
    <row r="25" spans="2:22" ht="408.75" customHeight="1" thickBot="1" x14ac:dyDescent="0.3">
      <c r="B25" s="128">
        <v>19</v>
      </c>
      <c r="C25" s="129" t="s">
        <v>50</v>
      </c>
      <c r="D25" s="130">
        <v>5</v>
      </c>
      <c r="E25" s="131" t="s">
        <v>32</v>
      </c>
      <c r="F25" s="132" t="s">
        <v>57</v>
      </c>
      <c r="G25" s="13"/>
      <c r="H25" s="13"/>
      <c r="I25" s="133" t="s">
        <v>31</v>
      </c>
      <c r="J25" s="134" t="s">
        <v>42</v>
      </c>
      <c r="K25" s="133" t="s">
        <v>45</v>
      </c>
      <c r="L25" s="135" t="s">
        <v>67</v>
      </c>
      <c r="M25" s="136" t="s">
        <v>43</v>
      </c>
      <c r="N25" s="137" t="s">
        <v>56</v>
      </c>
      <c r="O25" s="138" t="s">
        <v>51</v>
      </c>
      <c r="P25" s="139">
        <f>D25*Q25</f>
        <v>700000</v>
      </c>
      <c r="Q25" s="140">
        <v>140000</v>
      </c>
      <c r="R25" s="14"/>
      <c r="S25" s="141">
        <f>D25*R25</f>
        <v>0</v>
      </c>
      <c r="T25" s="142" t="str">
        <f t="shared" si="1"/>
        <v xml:space="preserve"> </v>
      </c>
      <c r="U25" s="131"/>
      <c r="V25" s="134" t="s">
        <v>13</v>
      </c>
    </row>
    <row r="26" spans="2:22" ht="13.5" customHeight="1" thickTop="1" thickBot="1" x14ac:dyDescent="0.3">
      <c r="C26" s="19"/>
      <c r="D26" s="19"/>
      <c r="E26" s="19"/>
      <c r="F26" s="19"/>
      <c r="G26" s="19"/>
      <c r="H26" s="19"/>
      <c r="I26" s="19"/>
      <c r="J26" s="19"/>
      <c r="N26" s="19"/>
      <c r="O26" s="19"/>
      <c r="P26" s="19"/>
      <c r="S26" s="143"/>
    </row>
    <row r="27" spans="2:22" ht="60.75" customHeight="1" thickTop="1" thickBot="1" x14ac:dyDescent="0.3">
      <c r="B27" s="144" t="s">
        <v>10</v>
      </c>
      <c r="C27" s="145"/>
      <c r="D27" s="145"/>
      <c r="E27" s="145"/>
      <c r="F27" s="145"/>
      <c r="G27" s="145"/>
      <c r="H27" s="146"/>
      <c r="I27" s="147"/>
      <c r="J27" s="147"/>
      <c r="K27" s="147"/>
      <c r="L27" s="148"/>
      <c r="M27" s="24"/>
      <c r="N27" s="24"/>
      <c r="O27" s="149"/>
      <c r="P27" s="149"/>
      <c r="Q27" s="150" t="s">
        <v>11</v>
      </c>
      <c r="R27" s="151" t="s">
        <v>12</v>
      </c>
      <c r="S27" s="152"/>
      <c r="T27" s="153"/>
      <c r="U27" s="41"/>
      <c r="V27" s="154"/>
    </row>
    <row r="28" spans="2:22" ht="33" customHeight="1" thickTop="1" thickBot="1" x14ac:dyDescent="0.3">
      <c r="B28" s="155" t="s">
        <v>17</v>
      </c>
      <c r="C28" s="155"/>
      <c r="D28" s="155"/>
      <c r="E28" s="155"/>
      <c r="F28" s="155"/>
      <c r="G28" s="155"/>
      <c r="H28" s="155"/>
      <c r="I28" s="155"/>
      <c r="J28" s="155"/>
      <c r="L28" s="21"/>
      <c r="M28" s="21"/>
      <c r="N28" s="21"/>
      <c r="O28" s="156"/>
      <c r="P28" s="156"/>
      <c r="Q28" s="157">
        <f>SUM(P7:P25)</f>
        <v>1368000</v>
      </c>
      <c r="R28" s="158">
        <f>SUM(S7:S25)</f>
        <v>0</v>
      </c>
      <c r="S28" s="159"/>
      <c r="T28" s="160"/>
    </row>
    <row r="29" spans="2:22" ht="14.25" customHeight="1" thickTop="1" x14ac:dyDescent="0.25"/>
    <row r="30" spans="2:22" ht="14.25" customHeight="1" x14ac:dyDescent="0.25"/>
    <row r="31" spans="2:22" ht="42" customHeight="1" x14ac:dyDescent="0.25">
      <c r="B31" s="162" t="s">
        <v>29</v>
      </c>
      <c r="C31" s="162"/>
      <c r="D31" s="162"/>
      <c r="E31" s="162"/>
      <c r="F31" s="162"/>
      <c r="G31" s="162"/>
    </row>
    <row r="32" spans="2:2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sheetData>
  <sheetProtection algorithmName="SHA-512" hashValue="CJx9c5st1PuR2oVS9B/GN2Rl1YFqBgz+nPc+anKlRGITnVK0OVzhJHVNtUhxqVFjyQrXWXLOnZq9smTFWeoMiw==" saltValue="bZMPCh2Fzo00gDg1+K17XA==" spinCount="100000" sheet="1" objects="1" scenarios="1"/>
  <mergeCells count="33">
    <mergeCell ref="J7:J12"/>
    <mergeCell ref="L7:L12"/>
    <mergeCell ref="L13:L18"/>
    <mergeCell ref="I19:I24"/>
    <mergeCell ref="J19:J24"/>
    <mergeCell ref="I13:I18"/>
    <mergeCell ref="J13:J18"/>
    <mergeCell ref="B27:G27"/>
    <mergeCell ref="R27:T27"/>
    <mergeCell ref="B31:G31"/>
    <mergeCell ref="R28:T28"/>
    <mergeCell ref="B28:J28"/>
    <mergeCell ref="B1:D1"/>
    <mergeCell ref="K19:K24"/>
    <mergeCell ref="K13:K18"/>
    <mergeCell ref="K7:K12"/>
    <mergeCell ref="O7:O12"/>
    <mergeCell ref="M7:M12"/>
    <mergeCell ref="N7:N12"/>
    <mergeCell ref="M13:M18"/>
    <mergeCell ref="N13:N18"/>
    <mergeCell ref="M19:M24"/>
    <mergeCell ref="N19:N24"/>
    <mergeCell ref="L19:L24"/>
    <mergeCell ref="I7:I12"/>
    <mergeCell ref="O19:O24"/>
    <mergeCell ref="O13:O18"/>
    <mergeCell ref="U7:U12"/>
    <mergeCell ref="U13:U18"/>
    <mergeCell ref="U19:U24"/>
    <mergeCell ref="V10:V12"/>
    <mergeCell ref="V16:V18"/>
    <mergeCell ref="V22:V24"/>
  </mergeCells>
  <conditionalFormatting sqref="B7:B25">
    <cfRule type="cellIs" dxfId="11" priority="11" operator="greaterThanOrEqual">
      <formula>1</formula>
    </cfRule>
    <cfRule type="containsBlanks" dxfId="10" priority="12">
      <formula>LEN(TRIM(B7))=0</formula>
    </cfRule>
  </conditionalFormatting>
  <conditionalFormatting sqref="D7:D25">
    <cfRule type="containsBlanks" dxfId="9" priority="5">
      <formula>LEN(TRIM(D7))=0</formula>
    </cfRule>
  </conditionalFormatting>
  <conditionalFormatting sqref="G7:H25">
    <cfRule type="notContainsBlanks" dxfId="8" priority="1">
      <formula>LEN(TRIM(G7))&gt;0</formula>
    </cfRule>
    <cfRule type="notContainsBlanks" dxfId="7" priority="2">
      <formula>LEN(TRIM(G7))&gt;0</formula>
    </cfRule>
    <cfRule type="notContainsBlanks" dxfId="6" priority="3">
      <formula>LEN(TRIM(G7))&gt;0</formula>
    </cfRule>
    <cfRule type="containsBlanks" dxfId="5" priority="4">
      <formula>LEN(TRIM(G7))=0</formula>
    </cfRule>
  </conditionalFormatting>
  <conditionalFormatting sqref="R7:R25">
    <cfRule type="notContainsBlanks" dxfId="4" priority="6">
      <formula>LEN(TRIM(R7))&gt;0</formula>
    </cfRule>
    <cfRule type="notContainsBlanks" dxfId="3" priority="7">
      <formula>LEN(TRIM(R7))&gt;0</formula>
    </cfRule>
    <cfRule type="containsBlanks" dxfId="2" priority="8">
      <formula>LEN(TRIM(R7))=0</formula>
    </cfRule>
  </conditionalFormatting>
  <conditionalFormatting sqref="T7:T25">
    <cfRule type="cellIs" dxfId="1" priority="9" operator="equal">
      <formula>"NEVYHOVUJE"</formula>
    </cfRule>
    <cfRule type="cellIs" dxfId="0" priority="10" operator="equal">
      <formula>"VYHOVUJE"</formula>
    </cfRule>
  </conditionalFormatting>
  <dataValidations count="2">
    <dataValidation type="list" allowBlank="1" showInputMessage="1" showErrorMessage="1" sqref="J7" xr:uid="{C94306C9-61CF-4E17-91AB-BD47E1DFF943}">
      <formula1>"ANO,NE"</formula1>
    </dataValidation>
    <dataValidation type="list" showInputMessage="1" showErrorMessage="1" sqref="E7:E25" xr:uid="{00000000-0002-0000-0000-000001000000}">
      <formula1>"ks,bal,sada,"</formula1>
    </dataValidation>
  </dataValidations>
  <hyperlinks>
    <hyperlink ref="H6" location="AVT!B28" display="Odkaz na splnění požadavku Energy star nebo TCO Certified a energetický štítek*" xr:uid="{922C54F8-A14E-472E-97BD-39752B709570}"/>
  </hyperlinks>
  <pageMargins left="0.18" right="0.18" top="0.78740157480314965" bottom="0.78740157480314965" header="0.31496062992125984" footer="0.31496062992125984"/>
  <pageSetup paperSize="9" scale="2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FB2C1E0-AE6F-4F90-BFE6-E5D92C2660AF}">
          <x14:formula1>
            <xm:f>#REF!</xm:f>
          </x14:formula1>
          <xm:sqref>V7:V8 V13:V14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AVT</vt:lpstr>
      <vt:lpstr>AVT!Oblast_tisku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cp:lastModifiedBy>Hana Pešková</cp:lastModifiedBy>
  <cp:revision>1</cp:revision>
  <cp:lastPrinted>2025-05-15T09:50:19Z</cp:lastPrinted>
  <dcterms:created xsi:type="dcterms:W3CDTF">2014-03-05T12:43:32Z</dcterms:created>
  <dcterms:modified xsi:type="dcterms:W3CDTF">2025-05-15T12:51:27Z</dcterms:modified>
</cp:coreProperties>
</file>