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52\1 výzva\"/>
    </mc:Choice>
  </mc:AlternateContent>
  <xr:revisionPtr revIDLastSave="0" documentId="13_ncr:1_{7DACF14E-E015-499A-9A0F-5C478B1711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S15" i="1"/>
  <c r="T14" i="1"/>
  <c r="S14" i="1"/>
  <c r="P15" i="1"/>
  <c r="P14" i="1"/>
  <c r="T10" i="1"/>
  <c r="S11" i="1"/>
  <c r="T12" i="1"/>
  <c r="S13" i="1"/>
  <c r="P10" i="1" l="1"/>
  <c r="P12" i="1"/>
  <c r="S10" i="1"/>
  <c r="S12" i="1"/>
  <c r="P8" i="1" l="1"/>
  <c r="P9" i="1"/>
  <c r="S8" i="1"/>
  <c r="T8" i="1"/>
  <c r="S9" i="1"/>
  <c r="T9" i="1"/>
  <c r="T7" i="1"/>
  <c r="S7" i="1" l="1"/>
  <c r="R18" i="1" s="1"/>
  <c r="P7" i="1"/>
  <c r="Q18" i="1" s="1"/>
</calcChain>
</file>

<file path=xl/sharedStrings.xml><?xml version="1.0" encoding="utf-8"?>
<sst xmlns="http://schemas.openxmlformats.org/spreadsheetml/2006/main" count="87" uniqueCount="64">
  <si>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</si>
  <si>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</si>
  <si>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</si>
  <si>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</si>
  <si>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</si>
  <si>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</si>
  <si>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</si>
  <si>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</si>
  <si>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</si>
  <si>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</si>
  <si>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</si>
  <si>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</si>
  <si>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30213300-8 - Stolní počítač </t>
  </si>
  <si>
    <t>30231310-3 - Ploché monitory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</si>
  <si>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</si>
  <si>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</si>
  <si>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</si>
  <si>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</si>
  <si>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</si>
  <si>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</si>
  <si>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</si>
  <si>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</si>
  <si>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</si>
  <si>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</si>
  <si>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</si>
  <si>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</si>
  <si>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</si>
  <si>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</si>
  <si>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</si>
  <si>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</si>
  <si>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</si>
  <si>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</si>
  <si>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</si>
  <si>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21 dní</t>
  </si>
  <si>
    <t>Pokud financováno z projektových prostředků, pak ŘEŠITEL uvede: NÁZEV A ČÍSLO DOTAČNÍHO PROJEKTU</t>
  </si>
  <si>
    <t>ks</t>
  </si>
  <si>
    <t xml:space="preserve">Příloha č. 2 Kupní smlouvy - technická specifikace
Výpočetní technika (III.) 052 - 2025 </t>
  </si>
  <si>
    <t>Bc. Markéta Balíková,
Tel.: 37764 1074
a
Bc. Tereza Vítová, DiS.,
Tel.: 37763 1075</t>
  </si>
  <si>
    <t>Univerzitní 8,
301 00 Plzeň,
Rektorát - Odbor vnějších vztahů a komunikace,
místnost UR 312</t>
  </si>
  <si>
    <t>Samostatná faktura</t>
  </si>
  <si>
    <t>Bezdrátová optická myš ergonomická (vertikální)</t>
  </si>
  <si>
    <t>Myš bezdrátová, vertikální, optická, rozlišení až 1600DPI.
6 tlačítek včetně posuvného kolečka, 2 samostatná navigační tlačítka.
Ergonomické vertikální provedení s oboustranně vyvýšenou středovou částí.
Směr úchopu: mírně se svažující.
Mechanické spínače s garantovanou životností mi. 3 miliony kliknutí.
1-2 nano přijímače - dosah min. 10 m.
Napájení: 1x AA baterie (součástí balení).
Kompatibilní s Windows a Mac.</t>
  </si>
  <si>
    <t>Myš bezdrátová, vertikální, optická, rozlišení až 1600DPI.
6 tlačítek včetně posuvného kolečka, 2 samostatná navigační tlačítka.
Ergonomické vertikální provedení, protiskluzový povrch, pevný úchop.
USB nano přijímač - dosah min. 20 m.
Vysoká přesnost vhodná i pro grafické práce.
Mechanické spínače s garantovanou životností min. 3 miliony kliknutí.
On/Off přepínač.
Napájení: 1x AA baterie (součástí balení).
Kompatibilní s OS Windows a Mac OS X.</t>
  </si>
  <si>
    <t>Monitor 24"</t>
  </si>
  <si>
    <t>LCD panel (IPS).
Úhlopříčka: 24".
Rozlišení: min. 1920 x 1200.
Poměr stran: 16:10.
Obnovovací frekvence: min. 60 Hz.
Odezva: max. 5 ms.
Maximální jas: min. 300 cd/m2.
Nativní kontrast: min. 1000:1.
Matný povrch displeje.
Automatická kalibrace barev.
Nastavitelná výška do rozměrů celkové výšky min. v rozpětí 44 - 50 cm.</t>
  </si>
  <si>
    <t>Notebook</t>
  </si>
  <si>
    <t>Jungmannova 1, 
301 00 Plzeň, 
Fakulta filozofická - Katedra politologie a mezinárodních vztahů,
místnost JJ307</t>
  </si>
  <si>
    <t>PhDr. Helena Bauerová, Ph.D.,
Tel.: 37763 5603,
606 475 707</t>
  </si>
  <si>
    <t>Adéla Mrázová,
Tel.: 37763 1605,
E-mail: amrazova@ps.zcu.cz</t>
  </si>
  <si>
    <t>Počítač včetně klávesnice a myši</t>
  </si>
  <si>
    <t>Záruka na zboží 48 měsíců, 
servis NBD on site.</t>
  </si>
  <si>
    <t>Operační systém Windows 64-bit, předinstalovaný (Windows 10 nebo vyšší, nesmí to být licence typu K12 (EDU)).
OS Windows požadujeme z důvodu kompatibility s interními aplikacemi ZČU (Stag, Magion,...).</t>
  </si>
  <si>
    <t>Výkon procesoru v Passmark CPU více než 21 000 bodů (platné ke dni 14.1.2025).
Operační paměť typu DDR5 minimálně 16 GB.
Grafická karta integrovaná v CPU.
SSD disk o kapacitě minimálně 512 GB.
Minimálně 6 USB portů, z toho minimálně 2 USB 3.0 porty.
Minimálně 4x slot na RAM.
V předním panelu minimálně 4x USB 3.2
Podpora bootování z USB.
Síťová karta 1 Gb/s Ethernet s podporou PXE.
Grafický výstup DVI nebo Displayport.
CZ klávesnice s integrovanou čtečkou kontaktních čipových karet.
Optická myš 3tl./kolečko.
Existence ovladačů použitého HW ve Windows 10 a vyšší verze Windows.
Existence ovladačů použitého HW v jádře Linuxu.
Podpora prostřednictvím internetu musí umožňovat stahování ovladačů a manuálu z internetu adresně pro konkrétní zadaný typ (sériové číslo) zařízení.
Skříň nesmí být plombovaná a musí umožňovat beznástrojové otevření.
Velikost počítačové skříně - SFF.
Záruka na zboží 48 měsíců, servis NBD on site.</t>
  </si>
  <si>
    <t>Sedláčkova 15, 
301 00 Plzeň,
Provoz a služby - Údržba a správa budov,
DP1 vnitroblok</t>
  </si>
  <si>
    <t>Operační systém Windows 11 Pro 64-bit, předinstalovaný (nesmí to být licence typu K12 (EDU)).
OS Windows požadujeme z důvodu kompatibility s interními aplikacemi ZČU (Stag, Magion,...).</t>
  </si>
  <si>
    <t>Set klávesnice a myši - bezdrátový</t>
  </si>
  <si>
    <t>Myš k PC - bezdrátová</t>
  </si>
  <si>
    <t>Bezdrátová myš, optický senzor Blue-Eye, rozlišení min. 1 200 DPI, 3 tlačítka, symetrický tvar, ergonomický design, miniaturní USB přijímač, 1x AA baterie (součástí balení), kompatibilní s Windows a Mac.</t>
  </si>
  <si>
    <t>Bc. Kateřina Beránková,
Tel.: 37763 7481</t>
  </si>
  <si>
    <t>sady Pětatřicátníků 14, 
301 00 Plzeň, 
Fakulta právnická - Katedra správního práva,
místnost PC 326</t>
  </si>
  <si>
    <t>14 dní</t>
  </si>
  <si>
    <t>Passmark CPU více než 20 000 bodů.
Hmotnost max. 1,25 kg (bez nabíječky).
Displej antireflexní, velikost úhlopříčky 13-14 palců, 1920 x 1200 rozlišení.
Rozměry: hloubka max. 200 mm, šířka max. 300 mm.
Pevný disk min. 500 Gb.
Lokalizace klávesnice: CZ.
Rozhraní: USB4/Tunderbolt min. 2x.</t>
  </si>
  <si>
    <r>
      <t>Set klávesnice a myši, bezdrátový provoz, klávesnice s rychlou odezvou kláves, životnost baterie min. 36 měsíců, tichý chod, nastavitelná výška, odolná proti polití, dosah min. 10 m,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nano USB přijímač, vypínač, indikátor klávesy CapsLock, myš s kompaktním designem, životnost baterie min. 18 měsíců, vhodná pro praváky i leváky, optický snímač, 3 tlačítka + rolovací kolečko, vypínač, baterie součástí balení.</t>
    </r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</si>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</sst>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top" wrapText="1"/>
    </xf>
    <xf numFmtId="0" fontId="26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 indent="1"/>
    </xf>
    <xf numFmtId="0" fontId="27" fillId="4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6" fillId="6" borderId="18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left" vertical="center" wrapText="1" indent="1"/>
    </xf>
    <xf numFmtId="0" fontId="27" fillId="4" borderId="13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16" fillId="6" borderId="1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 inden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left" vertical="center" wrapText="1" indent="1"/>
    </xf>
    <xf numFmtId="0" fontId="9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3" fontId="0" fillId="3" borderId="25" xfId="0" applyNumberForma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16" fillId="6" borderId="25" xfId="0" applyFont="1" applyFill="1" applyBorder="1" applyAlignment="1" applyProtection="1">
      <alignment horizontal="center" vertical="center" wrapText="1"/>
    </xf>
    <xf numFmtId="0" fontId="6" fillId="6" borderId="25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11" fillId="3" borderId="25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 indent="1"/>
    </xf>
    <xf numFmtId="3" fontId="0" fillId="2" borderId="26" xfId="0" applyNumberForma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 indent="1"/>
    </xf>
    <xf numFmtId="0" fontId="6" fillId="6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3" fontId="0" fillId="2" borderId="27" xfId="0" applyNumberForma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3" fontId="0" fillId="3" borderId="28" xfId="0" applyNumberFormat="1" applyFill="1" applyBorder="1" applyAlignment="1" applyProtection="1">
      <alignment horizontal="center" vertical="center" wrapText="1"/>
    </xf>
    <xf numFmtId="0" fontId="0" fillId="3" borderId="28" xfId="0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 wrapText="1" indent="1"/>
    </xf>
    <xf numFmtId="0" fontId="27" fillId="4" borderId="2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164" fontId="0" fillId="0" borderId="28" xfId="0" applyNumberFormat="1" applyBorder="1" applyAlignment="1" applyProtection="1">
      <alignment horizontal="right" vertical="center" indent="1"/>
    </xf>
    <xf numFmtId="164" fontId="0" fillId="3" borderId="28" xfId="0" applyNumberFormat="1" applyFill="1" applyBorder="1" applyAlignment="1" applyProtection="1">
      <alignment horizontal="right" vertical="center" indent="1"/>
    </xf>
    <xf numFmtId="165" fontId="0" fillId="0" borderId="28" xfId="0" applyNumberFormat="1" applyBorder="1" applyAlignment="1" applyProtection="1">
      <alignment horizontal="right" vertical="center" indent="1"/>
    </xf>
    <xf numFmtId="0" fontId="0" fillId="0" borderId="28" xfId="0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3" fontId="0" fillId="2" borderId="29" xfId="0" applyNumberForma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3" fontId="0" fillId="3" borderId="30" xfId="0" applyNumberFormat="1" applyFill="1" applyBorder="1" applyAlignment="1" applyProtection="1">
      <alignment horizontal="center" vertical="center" wrapText="1"/>
    </xf>
    <xf numFmtId="0" fontId="0" fillId="3" borderId="30" xfId="0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left" vertical="center" wrapText="1" indent="1"/>
    </xf>
    <xf numFmtId="0" fontId="27" fillId="4" borderId="3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16" fillId="6" borderId="23" xfId="0" applyFont="1" applyFill="1" applyBorder="1" applyAlignment="1" applyProtection="1">
      <alignment horizontal="center" vertical="center" wrapText="1"/>
    </xf>
    <xf numFmtId="0" fontId="6" fillId="6" borderId="23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164" fontId="0" fillId="0" borderId="30" xfId="0" applyNumberFormat="1" applyBorder="1" applyAlignment="1" applyProtection="1">
      <alignment horizontal="right" vertical="center" indent="1"/>
    </xf>
    <xf numFmtId="164" fontId="0" fillId="3" borderId="30" xfId="0" applyNumberFormat="1" applyFill="1" applyBorder="1" applyAlignment="1" applyProtection="1">
      <alignment horizontal="right" vertical="center" indent="1"/>
    </xf>
    <xf numFmtId="165" fontId="0" fillId="0" borderId="30" xfId="0" applyNumberFormat="1" applyBorder="1" applyAlignment="1" applyProtection="1">
      <alignment horizontal="right" vertical="center" indent="1"/>
    </xf>
    <xf numFmtId="0" fontId="0" fillId="0" borderId="30" xfId="0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 wrapText="1"/>
    </xf>
    <xf numFmtId="0" fontId="17" fillId="4" borderId="17" xfId="0" applyFont="1" applyFill="1" applyBorder="1" applyAlignment="1" applyProtection="1">
      <alignment horizontal="left" vertical="center" wrapText="1" indent="1"/>
      <protection locked="0"/>
    </xf>
    <xf numFmtId="0" fontId="17" fillId="4" borderId="13" xfId="0" applyFont="1" applyFill="1" applyBorder="1" applyAlignment="1" applyProtection="1">
      <alignment horizontal="left" vertical="center" wrapText="1" indent="1"/>
      <protection locked="0"/>
    </xf>
    <xf numFmtId="0" fontId="17" fillId="4" borderId="19" xfId="0" applyFont="1" applyFill="1" applyBorder="1" applyAlignment="1" applyProtection="1">
      <alignment horizontal="left" vertical="center" wrapText="1" indent="1"/>
      <protection locked="0"/>
    </xf>
    <xf numFmtId="0" fontId="17" fillId="4" borderId="22" xfId="0" applyFont="1" applyFill="1" applyBorder="1" applyAlignment="1" applyProtection="1">
      <alignment horizontal="left" vertical="center" wrapText="1" inden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17" fillId="4" borderId="28" xfId="0" applyFont="1" applyFill="1" applyBorder="1" applyAlignment="1" applyProtection="1">
      <alignment horizontal="left" vertical="center" wrapText="1" indent="1"/>
      <protection locked="0"/>
    </xf>
    <xf numFmtId="0" fontId="17" fillId="4" borderId="30" xfId="0" applyFont="1" applyFill="1" applyBorder="1" applyAlignment="1" applyProtection="1">
      <alignment horizontal="left" vertical="center" wrapText="1" indent="1"/>
      <protection locked="0"/>
    </xf>
    <xf numFmtId="164" fontId="17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30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1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5"/>
  <sheetViews>
    <sheetView tabSelected="1" zoomScale="48" zoomScaleNormal="48" workbookViewId="0">
      <selection activeCell="R7" sqref="R7:R15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9.42578125" style="4" customWidth="1"/>
    <col min="4" max="4" width="12.28515625" style="175" customWidth="1"/>
    <col min="5" max="5" width="10.5703125" style="22" customWidth="1"/>
    <col min="6" max="6" width="144.5703125" style="4" customWidth="1"/>
    <col min="7" max="7" width="36.85546875" style="6" customWidth="1"/>
    <col min="8" max="9" width="24" style="6" customWidth="1"/>
    <col min="10" max="10" width="16.140625" style="4" customWidth="1"/>
    <col min="11" max="11" width="28.28515625" style="1" hidden="1" customWidth="1"/>
    <col min="12" max="12" width="33.42578125" style="1" customWidth="1"/>
    <col min="13" max="13" width="35.85546875" style="1" customWidth="1"/>
    <col min="14" max="14" width="38.140625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31</v>
      </c>
      <c r="H6" s="31" t="s">
        <v>63</v>
      </c>
      <c r="I6" s="32" t="s">
        <v>19</v>
      </c>
      <c r="J6" s="29" t="s">
        <v>20</v>
      </c>
      <c r="K6" s="29" t="s">
        <v>34</v>
      </c>
      <c r="L6" s="33" t="s">
        <v>21</v>
      </c>
      <c r="M6" s="34" t="s">
        <v>22</v>
      </c>
      <c r="N6" s="33" t="s">
        <v>23</v>
      </c>
      <c r="O6" s="29" t="s">
        <v>29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166.5" customHeight="1" thickTop="1" x14ac:dyDescent="0.25">
      <c r="A7" s="37"/>
      <c r="B7" s="38">
        <v>1</v>
      </c>
      <c r="C7" s="39" t="s">
        <v>40</v>
      </c>
      <c r="D7" s="40">
        <v>2</v>
      </c>
      <c r="E7" s="41" t="s">
        <v>35</v>
      </c>
      <c r="F7" s="42" t="s">
        <v>41</v>
      </c>
      <c r="G7" s="177"/>
      <c r="H7" s="43" t="s">
        <v>32</v>
      </c>
      <c r="I7" s="44" t="s">
        <v>39</v>
      </c>
      <c r="J7" s="45" t="s">
        <v>32</v>
      </c>
      <c r="K7" s="46"/>
      <c r="L7" s="47"/>
      <c r="M7" s="48" t="s">
        <v>37</v>
      </c>
      <c r="N7" s="48" t="s">
        <v>38</v>
      </c>
      <c r="O7" s="49" t="s">
        <v>33</v>
      </c>
      <c r="P7" s="50">
        <f>D7*Q7</f>
        <v>730</v>
      </c>
      <c r="Q7" s="51">
        <v>365</v>
      </c>
      <c r="R7" s="184"/>
      <c r="S7" s="52">
        <f>D7*R7</f>
        <v>0</v>
      </c>
      <c r="T7" s="53" t="str">
        <f>IF(ISNUMBER(R7), IF(R7&gt;Q7,"NEVYHOVUJE","VYHOVUJE")," ")</f>
        <v xml:space="preserve"> </v>
      </c>
      <c r="U7" s="54"/>
      <c r="V7" s="55" t="s">
        <v>14</v>
      </c>
    </row>
    <row r="8" spans="1:22" ht="165.75" customHeight="1" x14ac:dyDescent="0.25">
      <c r="A8" s="37"/>
      <c r="B8" s="56">
        <v>2</v>
      </c>
      <c r="C8" s="57" t="s">
        <v>40</v>
      </c>
      <c r="D8" s="58">
        <v>1</v>
      </c>
      <c r="E8" s="59" t="s">
        <v>35</v>
      </c>
      <c r="F8" s="60" t="s">
        <v>42</v>
      </c>
      <c r="G8" s="178"/>
      <c r="H8" s="61" t="s">
        <v>32</v>
      </c>
      <c r="I8" s="62"/>
      <c r="J8" s="63"/>
      <c r="K8" s="64"/>
      <c r="L8" s="65"/>
      <c r="M8" s="66"/>
      <c r="N8" s="66"/>
      <c r="O8" s="67"/>
      <c r="P8" s="68">
        <f>D8*Q8</f>
        <v>425</v>
      </c>
      <c r="Q8" s="69">
        <v>425</v>
      </c>
      <c r="R8" s="185"/>
      <c r="S8" s="70">
        <f>D8*R8</f>
        <v>0</v>
      </c>
      <c r="T8" s="71" t="str">
        <f t="shared" ref="T8:T9" si="0">IF(ISNUMBER(R8), IF(R8&gt;Q8,"NEVYHOVUJE","VYHOVUJE")," ")</f>
        <v xml:space="preserve"> </v>
      </c>
      <c r="U8" s="72"/>
      <c r="V8" s="73"/>
    </row>
    <row r="9" spans="1:22" ht="195" customHeight="1" thickBot="1" x14ac:dyDescent="0.3">
      <c r="A9" s="37"/>
      <c r="B9" s="74">
        <v>3</v>
      </c>
      <c r="C9" s="75" t="s">
        <v>43</v>
      </c>
      <c r="D9" s="76">
        <v>1</v>
      </c>
      <c r="E9" s="77" t="s">
        <v>35</v>
      </c>
      <c r="F9" s="78" t="s">
        <v>44</v>
      </c>
      <c r="G9" s="179"/>
      <c r="H9" s="179"/>
      <c r="I9" s="62"/>
      <c r="J9" s="63"/>
      <c r="K9" s="64"/>
      <c r="L9" s="65"/>
      <c r="M9" s="66"/>
      <c r="N9" s="66"/>
      <c r="O9" s="67"/>
      <c r="P9" s="79">
        <f>D9*Q9</f>
        <v>4200</v>
      </c>
      <c r="Q9" s="80">
        <v>4200</v>
      </c>
      <c r="R9" s="186"/>
      <c r="S9" s="81">
        <f>D9*R9</f>
        <v>0</v>
      </c>
      <c r="T9" s="82" t="str">
        <f t="shared" si="0"/>
        <v xml:space="preserve"> </v>
      </c>
      <c r="U9" s="72"/>
      <c r="V9" s="83" t="s">
        <v>13</v>
      </c>
    </row>
    <row r="10" spans="1:22" ht="148.5" customHeight="1" x14ac:dyDescent="0.25">
      <c r="A10" s="37"/>
      <c r="B10" s="84">
        <v>4</v>
      </c>
      <c r="C10" s="85" t="s">
        <v>45</v>
      </c>
      <c r="D10" s="86">
        <v>1</v>
      </c>
      <c r="E10" s="87" t="s">
        <v>35</v>
      </c>
      <c r="F10" s="88" t="s">
        <v>61</v>
      </c>
      <c r="G10" s="180"/>
      <c r="H10" s="179"/>
      <c r="I10" s="85" t="s">
        <v>39</v>
      </c>
      <c r="J10" s="89" t="s">
        <v>32</v>
      </c>
      <c r="K10" s="90"/>
      <c r="L10" s="91"/>
      <c r="M10" s="92" t="s">
        <v>47</v>
      </c>
      <c r="N10" s="92" t="s">
        <v>46</v>
      </c>
      <c r="O10" s="93" t="s">
        <v>33</v>
      </c>
      <c r="P10" s="94">
        <f>D10*Q10</f>
        <v>48000</v>
      </c>
      <c r="Q10" s="95">
        <v>48000</v>
      </c>
      <c r="R10" s="187"/>
      <c r="S10" s="96">
        <f>D10*R10</f>
        <v>0</v>
      </c>
      <c r="T10" s="97" t="str">
        <f>IF(R10+R11, IF(R10+R11&gt;Q10,"NEVYHOVUJE","VYHOVUJE")," ")</f>
        <v xml:space="preserve"> </v>
      </c>
      <c r="U10" s="98"/>
      <c r="V10" s="99" t="s">
        <v>11</v>
      </c>
    </row>
    <row r="11" spans="1:22" ht="48.75" customHeight="1" thickBot="1" x14ac:dyDescent="0.3">
      <c r="A11" s="37"/>
      <c r="B11" s="100"/>
      <c r="C11" s="101"/>
      <c r="D11" s="102"/>
      <c r="E11" s="103"/>
      <c r="F11" s="104" t="s">
        <v>54</v>
      </c>
      <c r="G11" s="181"/>
      <c r="H11" s="105" t="s">
        <v>32</v>
      </c>
      <c r="I11" s="101"/>
      <c r="J11" s="106"/>
      <c r="K11" s="107"/>
      <c r="L11" s="108"/>
      <c r="M11" s="109"/>
      <c r="N11" s="109"/>
      <c r="O11" s="110"/>
      <c r="P11" s="111"/>
      <c r="Q11" s="112"/>
      <c r="R11" s="188"/>
      <c r="S11" s="113">
        <f>D10*R11</f>
        <v>0</v>
      </c>
      <c r="T11" s="114"/>
      <c r="U11" s="115"/>
      <c r="V11" s="116"/>
    </row>
    <row r="12" spans="1:22" ht="305.25" customHeight="1" x14ac:dyDescent="0.25">
      <c r="A12" s="37"/>
      <c r="B12" s="84">
        <v>5</v>
      </c>
      <c r="C12" s="85" t="s">
        <v>49</v>
      </c>
      <c r="D12" s="86">
        <v>1</v>
      </c>
      <c r="E12" s="87" t="s">
        <v>35</v>
      </c>
      <c r="F12" s="117" t="s">
        <v>52</v>
      </c>
      <c r="G12" s="180"/>
      <c r="H12" s="180"/>
      <c r="I12" s="85" t="s">
        <v>39</v>
      </c>
      <c r="J12" s="89" t="s">
        <v>32</v>
      </c>
      <c r="K12" s="90"/>
      <c r="L12" s="91" t="s">
        <v>50</v>
      </c>
      <c r="M12" s="92" t="s">
        <v>48</v>
      </c>
      <c r="N12" s="92" t="s">
        <v>53</v>
      </c>
      <c r="O12" s="93" t="s">
        <v>33</v>
      </c>
      <c r="P12" s="94">
        <f>D12*Q12</f>
        <v>20000</v>
      </c>
      <c r="Q12" s="95">
        <v>20000</v>
      </c>
      <c r="R12" s="187"/>
      <c r="S12" s="96">
        <f>D12*R12</f>
        <v>0</v>
      </c>
      <c r="T12" s="97" t="str">
        <f>IF(R12+R13, IF(R12+R13&gt;Q12,"NEVYHOVUJE","VYHOVUJE")," ")</f>
        <v xml:space="preserve"> </v>
      </c>
      <c r="U12" s="98"/>
      <c r="V12" s="85" t="s">
        <v>12</v>
      </c>
    </row>
    <row r="13" spans="1:22" ht="54" customHeight="1" thickBot="1" x14ac:dyDescent="0.3">
      <c r="A13" s="37"/>
      <c r="B13" s="118"/>
      <c r="C13" s="62"/>
      <c r="D13" s="119"/>
      <c r="E13" s="120"/>
      <c r="F13" s="121" t="s">
        <v>51</v>
      </c>
      <c r="G13" s="181"/>
      <c r="H13" s="105" t="s">
        <v>32</v>
      </c>
      <c r="I13" s="62"/>
      <c r="J13" s="63"/>
      <c r="K13" s="64"/>
      <c r="L13" s="65"/>
      <c r="M13" s="122"/>
      <c r="N13" s="122"/>
      <c r="O13" s="67"/>
      <c r="P13" s="123"/>
      <c r="Q13" s="124"/>
      <c r="R13" s="188"/>
      <c r="S13" s="113">
        <f>D12*R13</f>
        <v>0</v>
      </c>
      <c r="T13" s="125"/>
      <c r="U13" s="72"/>
      <c r="V13" s="62"/>
    </row>
    <row r="14" spans="1:22" ht="144" customHeight="1" x14ac:dyDescent="0.25">
      <c r="A14" s="37"/>
      <c r="B14" s="126">
        <v>6</v>
      </c>
      <c r="C14" s="127" t="s">
        <v>55</v>
      </c>
      <c r="D14" s="128">
        <v>1</v>
      </c>
      <c r="E14" s="129" t="s">
        <v>35</v>
      </c>
      <c r="F14" s="130" t="s">
        <v>62</v>
      </c>
      <c r="G14" s="182"/>
      <c r="H14" s="131" t="s">
        <v>32</v>
      </c>
      <c r="I14" s="132" t="s">
        <v>39</v>
      </c>
      <c r="J14" s="132" t="s">
        <v>32</v>
      </c>
      <c r="K14" s="90"/>
      <c r="L14" s="91"/>
      <c r="M14" s="92" t="s">
        <v>58</v>
      </c>
      <c r="N14" s="92" t="s">
        <v>59</v>
      </c>
      <c r="O14" s="93" t="s">
        <v>60</v>
      </c>
      <c r="P14" s="133">
        <f>D14*Q14</f>
        <v>800</v>
      </c>
      <c r="Q14" s="134">
        <v>800</v>
      </c>
      <c r="R14" s="189"/>
      <c r="S14" s="135">
        <f>D14*R14</f>
        <v>0</v>
      </c>
      <c r="T14" s="136" t="str">
        <f t="shared" ref="T14:T15" si="1">IF(ISNUMBER(R14), IF(R14&gt;Q14,"NEVYHOVUJE","VYHOVUJE")," ")</f>
        <v xml:space="preserve"> </v>
      </c>
      <c r="U14" s="137"/>
      <c r="V14" s="138" t="s">
        <v>15</v>
      </c>
    </row>
    <row r="15" spans="1:22" ht="63.75" customHeight="1" thickBot="1" x14ac:dyDescent="0.3">
      <c r="A15" s="37"/>
      <c r="B15" s="139">
        <v>7</v>
      </c>
      <c r="C15" s="140" t="s">
        <v>56</v>
      </c>
      <c r="D15" s="141">
        <v>2</v>
      </c>
      <c r="E15" s="142" t="s">
        <v>35</v>
      </c>
      <c r="F15" s="143" t="s">
        <v>57</v>
      </c>
      <c r="G15" s="183"/>
      <c r="H15" s="144" t="s">
        <v>32</v>
      </c>
      <c r="I15" s="145"/>
      <c r="J15" s="145"/>
      <c r="K15" s="146"/>
      <c r="L15" s="147"/>
      <c r="M15" s="148"/>
      <c r="N15" s="148"/>
      <c r="O15" s="149"/>
      <c r="P15" s="150">
        <f>D15*Q15</f>
        <v>600</v>
      </c>
      <c r="Q15" s="151">
        <v>300</v>
      </c>
      <c r="R15" s="190"/>
      <c r="S15" s="152">
        <f>D15*R15</f>
        <v>0</v>
      </c>
      <c r="T15" s="153" t="str">
        <f t="shared" si="1"/>
        <v xml:space="preserve"> </v>
      </c>
      <c r="U15" s="154"/>
      <c r="V15" s="140" t="s">
        <v>14</v>
      </c>
    </row>
    <row r="16" spans="1:22" ht="17.45" customHeight="1" thickTop="1" thickBot="1" x14ac:dyDescent="0.3">
      <c r="C16" s="1"/>
      <c r="D16" s="1"/>
      <c r="E16" s="1"/>
      <c r="F16" s="1"/>
      <c r="G16" s="1"/>
      <c r="H16" s="1"/>
      <c r="I16" s="1"/>
      <c r="J16" s="1"/>
      <c r="N16" s="1"/>
      <c r="O16" s="1"/>
      <c r="P16" s="1"/>
    </row>
    <row r="17" spans="2:22" ht="51.75" customHeight="1" thickTop="1" thickBot="1" x14ac:dyDescent="0.3">
      <c r="B17" s="155" t="s">
        <v>28</v>
      </c>
      <c r="C17" s="155"/>
      <c r="D17" s="155"/>
      <c r="E17" s="155"/>
      <c r="F17" s="155"/>
      <c r="G17" s="155"/>
      <c r="H17" s="156"/>
      <c r="I17" s="156"/>
      <c r="J17" s="157"/>
      <c r="K17" s="157"/>
      <c r="L17" s="27"/>
      <c r="M17" s="27"/>
      <c r="N17" s="27"/>
      <c r="O17" s="158"/>
      <c r="P17" s="158"/>
      <c r="Q17" s="159" t="s">
        <v>9</v>
      </c>
      <c r="R17" s="160" t="s">
        <v>10</v>
      </c>
      <c r="S17" s="161"/>
      <c r="T17" s="162"/>
      <c r="U17" s="163"/>
      <c r="V17" s="164"/>
    </row>
    <row r="18" spans="2:22" ht="50.45" customHeight="1" thickTop="1" thickBot="1" x14ac:dyDescent="0.3">
      <c r="B18" s="165" t="s">
        <v>27</v>
      </c>
      <c r="C18" s="165"/>
      <c r="D18" s="165"/>
      <c r="E18" s="165"/>
      <c r="F18" s="165"/>
      <c r="G18" s="165"/>
      <c r="H18" s="165"/>
      <c r="I18" s="166"/>
      <c r="L18" s="7"/>
      <c r="M18" s="7"/>
      <c r="N18" s="7"/>
      <c r="O18" s="167"/>
      <c r="P18" s="167"/>
      <c r="Q18" s="168">
        <f>SUM(P7:P15)</f>
        <v>74755</v>
      </c>
      <c r="R18" s="169">
        <f>SUM(S7:S15)</f>
        <v>0</v>
      </c>
      <c r="S18" s="170"/>
      <c r="T18" s="171"/>
    </row>
    <row r="19" spans="2:22" ht="15.75" thickTop="1" x14ac:dyDescent="0.25">
      <c r="B19" s="172" t="s">
        <v>30</v>
      </c>
      <c r="C19" s="172"/>
      <c r="D19" s="172"/>
      <c r="E19" s="172"/>
      <c r="F19" s="172"/>
      <c r="G19" s="172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22" x14ac:dyDescent="0.25">
      <c r="B20" s="173"/>
      <c r="C20" s="173"/>
      <c r="D20" s="173"/>
      <c r="E20" s="173"/>
      <c r="F20" s="173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22" x14ac:dyDescent="0.25">
      <c r="B21" s="173"/>
      <c r="C21" s="173"/>
      <c r="D21" s="173"/>
      <c r="E21" s="173"/>
      <c r="F21" s="173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22" x14ac:dyDescent="0.25">
      <c r="B22" s="173"/>
      <c r="C22" s="173"/>
      <c r="D22" s="173"/>
      <c r="E22" s="173"/>
      <c r="F22" s="173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22" ht="19.899999999999999" customHeight="1" x14ac:dyDescent="0.25">
      <c r="C23" s="157"/>
      <c r="D23" s="174"/>
      <c r="E23" s="157"/>
      <c r="F23" s="15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22" ht="19.899999999999999" customHeight="1" x14ac:dyDescent="0.25">
      <c r="H24" s="17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22" ht="19.899999999999999" customHeight="1" x14ac:dyDescent="0.25">
      <c r="C25" s="157"/>
      <c r="D25" s="174"/>
      <c r="E25" s="157"/>
      <c r="F25" s="15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22" ht="19.899999999999999" customHeight="1" x14ac:dyDescent="0.25">
      <c r="C26" s="157"/>
      <c r="D26" s="174"/>
      <c r="E26" s="157"/>
      <c r="F26" s="15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22" ht="19.899999999999999" customHeight="1" x14ac:dyDescent="0.25">
      <c r="C27" s="157"/>
      <c r="D27" s="174"/>
      <c r="E27" s="157"/>
      <c r="F27" s="15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22" ht="19.899999999999999" customHeight="1" x14ac:dyDescent="0.25">
      <c r="C28" s="157"/>
      <c r="D28" s="174"/>
      <c r="E28" s="157"/>
      <c r="F28" s="15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22" ht="19.899999999999999" customHeight="1" x14ac:dyDescent="0.25">
      <c r="C29" s="157"/>
      <c r="D29" s="174"/>
      <c r="E29" s="157"/>
      <c r="F29" s="15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22" ht="19.899999999999999" customHeight="1" x14ac:dyDescent="0.25">
      <c r="C30" s="157"/>
      <c r="D30" s="174"/>
      <c r="E30" s="157"/>
      <c r="F30" s="15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22" ht="19.899999999999999" customHeight="1" x14ac:dyDescent="0.25">
      <c r="C31" s="157"/>
      <c r="D31" s="174"/>
      <c r="E31" s="157"/>
      <c r="F31" s="15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22" ht="19.899999999999999" customHeight="1" x14ac:dyDescent="0.25">
      <c r="C32" s="157"/>
      <c r="D32" s="174"/>
      <c r="E32" s="157"/>
      <c r="F32" s="15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57"/>
      <c r="D33" s="174"/>
      <c r="E33" s="157"/>
      <c r="F33" s="15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57"/>
      <c r="D34" s="174"/>
      <c r="E34" s="157"/>
      <c r="F34" s="15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57"/>
      <c r="D35" s="174"/>
      <c r="E35" s="157"/>
      <c r="F35" s="15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57"/>
      <c r="D36" s="174"/>
      <c r="E36" s="157"/>
      <c r="F36" s="15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57"/>
      <c r="D37" s="174"/>
      <c r="E37" s="157"/>
      <c r="F37" s="15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57"/>
      <c r="D38" s="174"/>
      <c r="E38" s="157"/>
      <c r="F38" s="15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57"/>
      <c r="D39" s="174"/>
      <c r="E39" s="157"/>
      <c r="F39" s="15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57"/>
      <c r="D40" s="174"/>
      <c r="E40" s="157"/>
      <c r="F40" s="15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57"/>
      <c r="D41" s="174"/>
      <c r="E41" s="157"/>
      <c r="F41" s="15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57"/>
      <c r="D42" s="174"/>
      <c r="E42" s="157"/>
      <c r="F42" s="15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57"/>
      <c r="D43" s="174"/>
      <c r="E43" s="157"/>
      <c r="F43" s="15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57"/>
      <c r="D44" s="174"/>
      <c r="E44" s="157"/>
      <c r="F44" s="15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57"/>
      <c r="D45" s="174"/>
      <c r="E45" s="157"/>
      <c r="F45" s="15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57"/>
      <c r="D46" s="174"/>
      <c r="E46" s="157"/>
      <c r="F46" s="15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57"/>
      <c r="D47" s="174"/>
      <c r="E47" s="157"/>
      <c r="F47" s="15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57"/>
      <c r="D48" s="174"/>
      <c r="E48" s="157"/>
      <c r="F48" s="15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57"/>
      <c r="D49" s="174"/>
      <c r="E49" s="157"/>
      <c r="F49" s="15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57"/>
      <c r="D50" s="174"/>
      <c r="E50" s="157"/>
      <c r="F50" s="15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57"/>
      <c r="D51" s="174"/>
      <c r="E51" s="157"/>
      <c r="F51" s="15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57"/>
      <c r="D52" s="174"/>
      <c r="E52" s="157"/>
      <c r="F52" s="15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57"/>
      <c r="D53" s="174"/>
      <c r="E53" s="157"/>
      <c r="F53" s="15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57"/>
      <c r="D54" s="174"/>
      <c r="E54" s="157"/>
      <c r="F54" s="15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57"/>
      <c r="D55" s="174"/>
      <c r="E55" s="157"/>
      <c r="F55" s="15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57"/>
      <c r="D56" s="174"/>
      <c r="E56" s="157"/>
      <c r="F56" s="15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57"/>
      <c r="D57" s="174"/>
      <c r="E57" s="157"/>
      <c r="F57" s="15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57"/>
      <c r="D58" s="174"/>
      <c r="E58" s="157"/>
      <c r="F58" s="15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57"/>
      <c r="D59" s="174"/>
      <c r="E59" s="157"/>
      <c r="F59" s="15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57"/>
      <c r="D60" s="174"/>
      <c r="E60" s="157"/>
      <c r="F60" s="15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57"/>
      <c r="D61" s="174"/>
      <c r="E61" s="157"/>
      <c r="F61" s="15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57"/>
      <c r="D62" s="174"/>
      <c r="E62" s="157"/>
      <c r="F62" s="15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57"/>
      <c r="D63" s="174"/>
      <c r="E63" s="157"/>
      <c r="F63" s="15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57"/>
      <c r="D64" s="174"/>
      <c r="E64" s="157"/>
      <c r="F64" s="15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57"/>
      <c r="D65" s="174"/>
      <c r="E65" s="157"/>
      <c r="F65" s="15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57"/>
      <c r="D66" s="174"/>
      <c r="E66" s="157"/>
      <c r="F66" s="15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57"/>
      <c r="D67" s="174"/>
      <c r="E67" s="157"/>
      <c r="F67" s="15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57"/>
      <c r="D68" s="174"/>
      <c r="E68" s="157"/>
      <c r="F68" s="15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57"/>
      <c r="D69" s="174"/>
      <c r="E69" s="157"/>
      <c r="F69" s="15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57"/>
      <c r="D70" s="174"/>
      <c r="E70" s="157"/>
      <c r="F70" s="15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57"/>
      <c r="D71" s="174"/>
      <c r="E71" s="157"/>
      <c r="F71" s="15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57"/>
      <c r="D72" s="174"/>
      <c r="E72" s="157"/>
      <c r="F72" s="15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57"/>
      <c r="D73" s="174"/>
      <c r="E73" s="157"/>
      <c r="F73" s="15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57"/>
      <c r="D74" s="174"/>
      <c r="E74" s="157"/>
      <c r="F74" s="15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57"/>
      <c r="D75" s="174"/>
      <c r="E75" s="157"/>
      <c r="F75" s="15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57"/>
      <c r="D76" s="174"/>
      <c r="E76" s="157"/>
      <c r="F76" s="15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57"/>
      <c r="D77" s="174"/>
      <c r="E77" s="157"/>
      <c r="F77" s="15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57"/>
      <c r="D78" s="174"/>
      <c r="E78" s="157"/>
      <c r="F78" s="15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57"/>
      <c r="D79" s="174"/>
      <c r="E79" s="157"/>
      <c r="F79" s="15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57"/>
      <c r="D80" s="174"/>
      <c r="E80" s="157"/>
      <c r="F80" s="15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57"/>
      <c r="D81" s="174"/>
      <c r="E81" s="157"/>
      <c r="F81" s="15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57"/>
      <c r="D82" s="174"/>
      <c r="E82" s="157"/>
      <c r="F82" s="15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57"/>
      <c r="D83" s="174"/>
      <c r="E83" s="157"/>
      <c r="F83" s="15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57"/>
      <c r="D84" s="174"/>
      <c r="E84" s="157"/>
      <c r="F84" s="15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57"/>
      <c r="D85" s="174"/>
      <c r="E85" s="157"/>
      <c r="F85" s="15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57"/>
      <c r="D86" s="174"/>
      <c r="E86" s="157"/>
      <c r="F86" s="15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57"/>
      <c r="D87" s="174"/>
      <c r="E87" s="157"/>
      <c r="F87" s="15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57"/>
      <c r="D88" s="174"/>
      <c r="E88" s="157"/>
      <c r="F88" s="15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57"/>
      <c r="D89" s="174"/>
      <c r="E89" s="157"/>
      <c r="F89" s="15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57"/>
      <c r="D90" s="174"/>
      <c r="E90" s="157"/>
      <c r="F90" s="15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57"/>
      <c r="D91" s="174"/>
      <c r="E91" s="157"/>
      <c r="F91" s="15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57"/>
      <c r="D92" s="174"/>
      <c r="E92" s="157"/>
      <c r="F92" s="15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57"/>
      <c r="D93" s="174"/>
      <c r="E93" s="157"/>
      <c r="F93" s="15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57"/>
      <c r="D94" s="174"/>
      <c r="E94" s="157"/>
      <c r="F94" s="15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57"/>
      <c r="D95" s="174"/>
      <c r="E95" s="157"/>
      <c r="F95" s="15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57"/>
      <c r="D96" s="174"/>
      <c r="E96" s="157"/>
      <c r="F96" s="157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57"/>
      <c r="D97" s="174"/>
      <c r="E97" s="157"/>
      <c r="F97" s="157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57"/>
      <c r="D98" s="174"/>
      <c r="E98" s="157"/>
      <c r="F98" s="157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57"/>
      <c r="D99" s="174"/>
      <c r="E99" s="157"/>
      <c r="F99" s="157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57"/>
      <c r="D100" s="174"/>
      <c r="E100" s="157"/>
      <c r="F100" s="157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57"/>
      <c r="D101" s="174"/>
      <c r="E101" s="157"/>
      <c r="F101" s="157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57"/>
      <c r="D102" s="174"/>
      <c r="E102" s="157"/>
      <c r="F102" s="157"/>
      <c r="G102" s="16"/>
      <c r="H102" s="16"/>
      <c r="I102" s="11"/>
      <c r="J102" s="11"/>
      <c r="K102" s="11"/>
      <c r="L102" s="11"/>
      <c r="M102" s="11"/>
      <c r="N102" s="17"/>
      <c r="O102" s="17"/>
      <c r="P102" s="17"/>
      <c r="Q102" s="11"/>
      <c r="R102" s="11"/>
      <c r="S102" s="11"/>
    </row>
    <row r="103" spans="3:19" ht="19.899999999999999" customHeight="1" x14ac:dyDescent="0.25">
      <c r="C103" s="157"/>
      <c r="D103" s="174"/>
      <c r="E103" s="157"/>
      <c r="F103" s="157"/>
      <c r="G103" s="16"/>
      <c r="H103" s="16"/>
      <c r="I103" s="11"/>
      <c r="J103" s="11"/>
      <c r="K103" s="11"/>
      <c r="L103" s="11"/>
      <c r="M103" s="11"/>
      <c r="N103" s="17"/>
      <c r="O103" s="17"/>
      <c r="P103" s="17"/>
      <c r="Q103" s="11"/>
      <c r="R103" s="11"/>
      <c r="S103" s="11"/>
    </row>
    <row r="104" spans="3:19" ht="19.899999999999999" customHeight="1" x14ac:dyDescent="0.25">
      <c r="C104" s="157"/>
      <c r="D104" s="174"/>
      <c r="E104" s="157"/>
      <c r="F104" s="157"/>
      <c r="G104" s="16"/>
      <c r="H104" s="16"/>
      <c r="I104" s="11"/>
      <c r="J104" s="11"/>
      <c r="K104" s="11"/>
      <c r="L104" s="11"/>
      <c r="M104" s="11"/>
      <c r="N104" s="17"/>
      <c r="O104" s="17"/>
      <c r="P104" s="17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ht="19.899999999999999" customHeight="1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</sheetData>
  <sheetProtection algorithmName="SHA-512" hashValue="VbbK7FaykNG/pHQDQevzB+vOx0f6GKDTddCavy/kuPPIu6DhEbODFDBhbR6J8XaRx9CdtSO/v72delRiRQwmgQ==" saltValue="UJdOOxm/Gu/Htv2ABR51Fw==" spinCount="100000" sheet="1" objects="1" scenarios="1"/>
  <mergeCells count="56">
    <mergeCell ref="M14:M15"/>
    <mergeCell ref="I14:I15"/>
    <mergeCell ref="J14:J15"/>
    <mergeCell ref="K14:K15"/>
    <mergeCell ref="L14:L15"/>
    <mergeCell ref="U14:U15"/>
    <mergeCell ref="O14:O15"/>
    <mergeCell ref="N14:N15"/>
    <mergeCell ref="V7:V8"/>
    <mergeCell ref="I7:I9"/>
    <mergeCell ref="J7:J9"/>
    <mergeCell ref="K7:K9"/>
    <mergeCell ref="U7:U9"/>
    <mergeCell ref="B1:D1"/>
    <mergeCell ref="G5:H5"/>
    <mergeCell ref="B19:G19"/>
    <mergeCell ref="R18:T18"/>
    <mergeCell ref="R17:T17"/>
    <mergeCell ref="B17:G17"/>
    <mergeCell ref="B18:H18"/>
    <mergeCell ref="M7:M9"/>
    <mergeCell ref="N7:N9"/>
    <mergeCell ref="O7:O9"/>
    <mergeCell ref="L7:L9"/>
    <mergeCell ref="B12:B13"/>
    <mergeCell ref="C12:C13"/>
    <mergeCell ref="D12:D13"/>
    <mergeCell ref="E12:E13"/>
    <mergeCell ref="L12:L13"/>
    <mergeCell ref="I12:I13"/>
    <mergeCell ref="J12:J13"/>
    <mergeCell ref="K12:K13"/>
    <mergeCell ref="M12:M13"/>
    <mergeCell ref="V12:V13"/>
    <mergeCell ref="U12:U13"/>
    <mergeCell ref="N12:N13"/>
    <mergeCell ref="O12:O13"/>
    <mergeCell ref="P12:P13"/>
    <mergeCell ref="Q12:Q13"/>
    <mergeCell ref="T12:T13"/>
    <mergeCell ref="B10:B11"/>
    <mergeCell ref="C10:C11"/>
    <mergeCell ref="D10:D11"/>
    <mergeCell ref="E10:E11"/>
    <mergeCell ref="I10:I11"/>
    <mergeCell ref="J10:J11"/>
    <mergeCell ref="K10:K11"/>
    <mergeCell ref="L10:L11"/>
    <mergeCell ref="M10:M11"/>
    <mergeCell ref="V10:V11"/>
    <mergeCell ref="U10:U11"/>
    <mergeCell ref="N10:N11"/>
    <mergeCell ref="O10:O11"/>
    <mergeCell ref="Q10:Q11"/>
    <mergeCell ref="P10:P11"/>
    <mergeCell ref="T10:T11"/>
  </mergeCells>
  <conditionalFormatting sqref="B7:B10 B12">
    <cfRule type="cellIs" dxfId="10" priority="98" operator="greaterThanOrEqual">
      <formula>1</formula>
    </cfRule>
    <cfRule type="containsBlanks" dxfId="9" priority="101">
      <formula>LEN(TRIM(B7))=0</formula>
    </cfRule>
  </conditionalFormatting>
  <conditionalFormatting sqref="D7:D10 D12">
    <cfRule type="containsBlanks" dxfId="8" priority="5">
      <formula>LEN(TRIM(D7))=0</formula>
    </cfRule>
  </conditionalFormatting>
  <conditionalFormatting sqref="R7:R15 G7:H15">
    <cfRule type="notContainsBlanks" dxfId="7" priority="75">
      <formula>LEN(TRIM(G7))&gt;0</formula>
    </cfRule>
    <cfRule type="notContainsBlanks" dxfId="6" priority="76">
      <formula>LEN(TRIM(G7))&gt;0</formula>
    </cfRule>
    <cfRule type="containsBlanks" dxfId="5" priority="78">
      <formula>LEN(TRIM(G7))=0</formula>
    </cfRule>
  </conditionalFormatting>
  <conditionalFormatting sqref="G7:H15">
    <cfRule type="notContainsBlanks" dxfId="4" priority="74">
      <formula>LEN(TRIM(G7))&gt;0</formula>
    </cfRule>
  </conditionalFormatting>
  <conditionalFormatting sqref="T7:T10 T12">
    <cfRule type="cellIs" dxfId="3" priority="84" operator="equal">
      <formula>"NEVYHOVUJE"</formula>
    </cfRule>
    <cfRule type="cellIs" dxfId="2" priority="85" operator="equal">
      <formula>"VYHOVUJE"</formula>
    </cfRule>
  </conditionalFormatting>
  <conditionalFormatting sqref="T14:T15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 J12 J10" xr:uid="{48CFB74B-9296-4A50-982E-BC79A8E838C1}">
      <formula1>"ANO,NE"</formula1>
    </dataValidation>
    <dataValidation type="list" showInputMessage="1" showErrorMessage="1" sqref="E7:E10 E12" xr:uid="{8C26EAE3-16EE-4825-9C10-C919BCF6B1BA}">
      <formula1>"ks,bal,sada,m,"</formula1>
    </dataValidation>
  </dataValidations>
  <hyperlinks>
    <hyperlink ref="H6" location="'Výpočetní technika'!B18" display="Odkaz na splnění požadavku Energy star nebo TCO Certified a energetický štítek*" xr:uid="{4311E467-3B9D-4F19-A6AB-1F65CD792E82}"/>
  </hyperlinks>
  <pageMargins left="0.19685039370078741" right="0.15748031496062992" top="3.937007874015748E-2" bottom="0.11811023622047245" header="7.874015748031496E-2" footer="7.874015748031496E-2"/>
  <pageSetup paperSize="9" scale="24" orientation="landscape" r:id="rId1"/>
  <ignoredErrors>
    <ignoredError sqref="S11:S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V7 V9:V10 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2025-04-29T07:30:54Z</cp:lastPrinted>
  <dcterms:created xsi:type="dcterms:W3CDTF">2014-03-05T12:43:32Z</dcterms:created>
  <dcterms:modified xsi:type="dcterms:W3CDTF">2025-05-15T07:17:15Z</dcterms:modified>
</cp:coreProperties>
</file>