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51\1 výzva\"/>
    </mc:Choice>
  </mc:AlternateContent>
  <xr:revisionPtr revIDLastSave="0" documentId="13_ncr:1_{12349401-2982-4C88-9724-3CAED8098C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T14" i="1"/>
  <c r="P14" i="1"/>
  <c r="T7" i="1"/>
  <c r="S8" i="1"/>
  <c r="P13" i="1" l="1"/>
  <c r="S13" i="1"/>
  <c r="T13" i="1"/>
  <c r="P9" i="1" l="1"/>
  <c r="P10" i="1"/>
  <c r="P11" i="1"/>
  <c r="P12" i="1"/>
  <c r="S9" i="1"/>
  <c r="T9" i="1"/>
  <c r="S10" i="1"/>
  <c r="T10" i="1"/>
  <c r="S11" i="1"/>
  <c r="T11" i="1"/>
  <c r="S12" i="1"/>
  <c r="T12" i="1"/>
  <c r="S7" i="1" l="1"/>
  <c r="R17" i="1" s="1"/>
  <c r="P7" i="1"/>
  <c r="Q17" i="1" s="1"/>
</calcChain>
</file>

<file path=xl/sharedStrings.xml><?xml version="1.0" encoding="utf-8"?>
<sst xmlns="http://schemas.openxmlformats.org/spreadsheetml/2006/main" count="78" uniqueCount="59">
  <si>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</si>
  <si>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</si>
  <si>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</si>
  <si>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</si>
  <si>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</si>
  <si>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</si>
  <si>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</si>
  <si>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</si>
  <si>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</si>
  <si>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</si>
  <si>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</si>
  <si>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</si>
  <si>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</si>
  <si>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30237000-9 - Součásti, příslušenství a doplňky pro počítače </t>
  </si>
  <si>
    <t xml:space="preserve">30237220-7 - Podložky pod myš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</si>
  <si>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</si>
  <si>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</si>
  <si>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</si>
  <si>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</si>
  <si>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</si>
  <si>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</si>
  <si>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</si>
  <si>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</si>
  <si>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</si>
  <si>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</si>
  <si>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</si>
  <si>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</si>
  <si>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</si>
  <si>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</si>
  <si>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</si>
  <si>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</si>
  <si>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</si>
  <si>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</si>
  <si>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</si>
  <si>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</si>
  <si>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21 dní</t>
  </si>
  <si>
    <t>Pokud financováno z projektových prostředků, pak ŘEŠITEL uvede: NÁZEV A ČÍSLO DOTAČNÍHO PROJEKTU</t>
  </si>
  <si>
    <t>ks</t>
  </si>
  <si>
    <t xml:space="preserve">Příloha č. 2 Kupní smlouvy - technická specifikace
Výpočetní technika (III.) 051 - 2025 </t>
  </si>
  <si>
    <t>Tablet PC</t>
  </si>
  <si>
    <t>Bezdrátová bluetooth myš</t>
  </si>
  <si>
    <t>Ergonomická podložka pod myš</t>
  </si>
  <si>
    <t>Počítačová klávesnice</t>
  </si>
  <si>
    <t>Záruka na zboží min. 36 měsíců, servis NBD on site.</t>
  </si>
  <si>
    <t>Ing. Jiří Basl, Ph.D.,
Tel.: 37763 4249,
603 216 039</t>
  </si>
  <si>
    <t>Univerzitní 26, 
301 00 Plzeň,
Fakulta elektrotechnická - Katedra elektroniky a informačních technologií,
místnost EK 502</t>
  </si>
  <si>
    <t>Konvertibilní notebook schopný práce i jako tablet. 
Výkon procesoru v Passmark CPU více než 21 000 bodů. 
Operační paměť min. 16GB LPDDR5. 
Displej dotykový 14'' OLED lesklý, min. 2880 x 1800, svítivost min. 400 nits. 
Grafika integrovaná. 
Úložiště min. 1TB. 
Webkamera min. 1080px.
Obsahuje integrovaný bezdrátový adaptér WiFi 6E a bluetooth v5.2. 
Porty min.: Thunderbolt / USB 4  2x, USB 3.2 Gen 1 (USB 3.0) 1x. 
Univerzální zvukový port (jack), HDMI. 
Čtečka paměťových karet, Stylus, Windows Hello. 
Podsvícená klávesnice.
Podpora prostřednictvím internetu umožňuje stahování ovladačů a manuálu z internetu adresně pro konkrétní zadaný typ (sériové číslo) zařízení.  
Záruka min. 36 měsíců, servis NBD on site. 
Celokovová konstrukce. 
Barva nejlépe šedá.</t>
  </si>
  <si>
    <t xml:space="preserve">Operační systém Windows 11, stačí ve verzi Home, předinstalovaný (nesmí to být licence typu K12 (EDU)). 
OS Windows požadujeme z důvodu kompatibility s interními aplikacemi ZČU (Stag, Magion,...). </t>
  </si>
  <si>
    <t>Samostatná faktura</t>
  </si>
  <si>
    <t>Dokovací stanice k pol.č. 1</t>
  </si>
  <si>
    <r>
      <rPr>
        <b/>
        <sz val="11"/>
        <color theme="1"/>
        <rFont val="Calibri"/>
        <family val="2"/>
        <charset val="238"/>
        <scheme val="minor"/>
      </rPr>
      <t>Dokovací stanice kompatibilní s položkou č. 1.</t>
    </r>
    <r>
      <rPr>
        <sz val="11"/>
        <color theme="1"/>
        <rFont val="Calibri"/>
        <family val="2"/>
        <charset val="238"/>
        <scheme val="minor"/>
      </rPr>
      <t xml:space="preserve">  
Vstup USB-C. 
Obsahuje napájecí zdroj, přes dokovací stanici lze dobíjet připojené zařízení.  
Možnost připojení 2 monitorů. 
Porty min.: 2x Display port, 1x HDMI, 3x USB-A Gen 3.2,  2x USB-A Gen2, 1x USB-C, Gigabitový Ethernet RJ-45.</t>
    </r>
  </si>
  <si>
    <t>Myš - bezdrátová, optická, pro praváky, připojení bluetooth, na 1 AA baterii, citlivost min. 4000 DPI, 5 tlačítek, tichá tlačítka, klasické kolečko, maximální dosah 10 m, bezdrátový USB přijímač a baterie součástí balení.</t>
  </si>
  <si>
    <t>Ergonomická gelová podložka pod myš,  černá, rozměry cca 240 x 220 mm.</t>
  </si>
  <si>
    <t>Počítačová myš drátová</t>
  </si>
  <si>
    <t>Klasická drátová optická myš se třemi tlačítky. Rozlišení optického senzoru myši min. 1000 DPI, delka kabelu 1,5 m. 
Konektor myši USB.</t>
  </si>
  <si>
    <t>Klávesnice klasická, drátová USB, CZ-SK layout, černá.</t>
  </si>
  <si>
    <t>Monitor 4K 32''</t>
  </si>
  <si>
    <t>Záruka na zboží 36 měsíců,
servis NBD u zákazníka.</t>
  </si>
  <si>
    <r>
      <t xml:space="preserve">Velikost úhlopříčky 31,5", nativní rozlišení min. 3840 x 2160 antireflexní, poměr stran 16:9. 
Grafické rozhraní DisplayPort, HDMI, Thunderbolt. 
Jas min. 600 cd/m2, typ panelu IPS. 
Kabel DisplayPort a USB-C. 
Obnovovací frekvence 120 Hz, odezva max. 5 ms. 
Kontrastní poměr 3000:1. 
Max. pozorovací úhel 178°/178°.  
Barevná hloubka 10bit.
Možnost montáže na zeď (VESA). 
Naklápěcí, nastavitelná výška, Pivot. 
Funkce KVM, Obraz v obraze (PiP), Obraz vedle obrazu (PbP), Power Delivery. 
Výstupy sluchátka, LAN RJ-45, Thunderbold 4, USB-C, 4x USB-A.
Záruka 36 měsíců, servis NBD u zákazníka.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Třída energetické účinnosti v rozpětí A až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</si>
</sst>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4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3" fillId="3" borderId="21" xfId="0" applyFont="1" applyFill="1" applyBorder="1" applyAlignment="1" applyProtection="1">
      <alignment horizontal="left" vertical="center" wrapText="1" indent="1"/>
    </xf>
    <xf numFmtId="0" fontId="5" fillId="3" borderId="17" xfId="0" applyFont="1" applyFill="1" applyBorder="1" applyAlignment="1" applyProtection="1">
      <alignment horizontal="center" vertical="center" wrapText="1"/>
    </xf>
    <xf numFmtId="165" fontId="0" fillId="0" borderId="21" xfId="0" applyNumberFormat="1" applyBorder="1" applyAlignment="1" applyProtection="1">
      <alignment horizontal="right" vertical="center" inden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4" fillId="4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165" fontId="0" fillId="0" borderId="15" xfId="0" applyNumberFormat="1" applyBorder="1" applyAlignment="1" applyProtection="1">
      <alignment horizontal="right" vertical="center" inden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4" fillId="4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4" fillId="4" borderId="1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13" fillId="6" borderId="24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24" xfId="0" applyFont="1" applyFill="1" applyBorder="1" applyAlignment="1" applyProtection="1">
      <alignment horizontal="lef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3" fillId="6" borderId="18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3" fillId="6" borderId="19" xfId="0" applyFont="1" applyFill="1" applyBorder="1" applyAlignment="1" applyProtection="1">
      <alignment horizontal="center" vertical="center" wrapText="1"/>
    </xf>
    <xf numFmtId="0" fontId="13" fillId="6" borderId="16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J1" zoomScaleNormal="100" workbookViewId="0">
      <selection activeCell="R7" sqref="R7:R14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92" customWidth="1"/>
    <col min="5" max="5" width="10.5703125" style="20" customWidth="1"/>
    <col min="6" max="6" width="138.28515625" style="2" customWidth="1"/>
    <col min="7" max="7" width="35.85546875" style="4" customWidth="1"/>
    <col min="8" max="8" width="23.42578125" style="4" customWidth="1"/>
    <col min="9" max="9" width="24" style="4" customWidth="1"/>
    <col min="10" max="10" width="16.140625" style="2" customWidth="1"/>
    <col min="11" max="11" width="28.28515625" style="1" hidden="1" customWidth="1"/>
    <col min="12" max="12" width="33.42578125" style="1" customWidth="1"/>
    <col min="13" max="13" width="23.85546875" style="1" customWidth="1"/>
    <col min="14" max="14" width="38.7109375" style="4" customWidth="1"/>
    <col min="15" max="15" width="27.28515625" style="4" customWidth="1"/>
    <col min="16" max="16" width="17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5" customWidth="1"/>
    <col min="23" max="16384" width="9.140625" style="1"/>
  </cols>
  <sheetData>
    <row r="1" spans="1:22" ht="40.9" customHeight="1" x14ac:dyDescent="0.25">
      <c r="B1" s="123" t="s">
        <v>38</v>
      </c>
      <c r="C1" s="124"/>
      <c r="D1" s="124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44" t="s">
        <v>2</v>
      </c>
      <c r="H5" s="145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17</v>
      </c>
      <c r="D6" s="25" t="s">
        <v>4</v>
      </c>
      <c r="E6" s="25" t="s">
        <v>18</v>
      </c>
      <c r="F6" s="25" t="s">
        <v>19</v>
      </c>
      <c r="G6" s="26" t="s">
        <v>33</v>
      </c>
      <c r="H6" s="26" t="s">
        <v>28</v>
      </c>
      <c r="I6" s="27" t="s">
        <v>20</v>
      </c>
      <c r="J6" s="25" t="s">
        <v>21</v>
      </c>
      <c r="K6" s="25" t="s">
        <v>36</v>
      </c>
      <c r="L6" s="28" t="s">
        <v>22</v>
      </c>
      <c r="M6" s="29" t="s">
        <v>23</v>
      </c>
      <c r="N6" s="28" t="s">
        <v>24</v>
      </c>
      <c r="O6" s="25" t="s">
        <v>31</v>
      </c>
      <c r="P6" s="28" t="s">
        <v>25</v>
      </c>
      <c r="Q6" s="25" t="s">
        <v>5</v>
      </c>
      <c r="R6" s="30" t="s">
        <v>6</v>
      </c>
      <c r="S6" s="31" t="s">
        <v>7</v>
      </c>
      <c r="T6" s="31" t="s">
        <v>8</v>
      </c>
      <c r="U6" s="28" t="s">
        <v>26</v>
      </c>
      <c r="V6" s="28" t="s">
        <v>27</v>
      </c>
    </row>
    <row r="7" spans="1:22" ht="270.75" customHeight="1" thickTop="1" x14ac:dyDescent="0.25">
      <c r="A7" s="32"/>
      <c r="B7" s="106">
        <v>1</v>
      </c>
      <c r="C7" s="108" t="s">
        <v>39</v>
      </c>
      <c r="D7" s="110">
        <v>1</v>
      </c>
      <c r="E7" s="112" t="s">
        <v>37</v>
      </c>
      <c r="F7" s="33" t="s">
        <v>46</v>
      </c>
      <c r="G7" s="94"/>
      <c r="H7" s="94"/>
      <c r="I7" s="146" t="s">
        <v>48</v>
      </c>
      <c r="J7" s="104" t="s">
        <v>34</v>
      </c>
      <c r="K7" s="34"/>
      <c r="L7" s="134" t="s">
        <v>43</v>
      </c>
      <c r="M7" s="125" t="s">
        <v>44</v>
      </c>
      <c r="N7" s="125" t="s">
        <v>45</v>
      </c>
      <c r="O7" s="128" t="s">
        <v>35</v>
      </c>
      <c r="P7" s="136">
        <f>D7*Q7</f>
        <v>24300</v>
      </c>
      <c r="Q7" s="138">
        <v>24300</v>
      </c>
      <c r="R7" s="99"/>
      <c r="S7" s="35">
        <f>D7*R7</f>
        <v>0</v>
      </c>
      <c r="T7" s="140" t="str">
        <f>IF(R7+R8, IF(R7+R8&gt;Q7,"NEVYHOVUJE","VYHOVUJE")," ")</f>
        <v xml:space="preserve"> </v>
      </c>
      <c r="U7" s="130"/>
      <c r="V7" s="132" t="s">
        <v>11</v>
      </c>
    </row>
    <row r="8" spans="1:22" ht="60.75" customHeight="1" x14ac:dyDescent="0.25">
      <c r="A8" s="32"/>
      <c r="B8" s="107"/>
      <c r="C8" s="109"/>
      <c r="D8" s="111"/>
      <c r="E8" s="113"/>
      <c r="F8" s="36" t="s">
        <v>47</v>
      </c>
      <c r="G8" s="95"/>
      <c r="H8" s="37" t="s">
        <v>34</v>
      </c>
      <c r="I8" s="147"/>
      <c r="J8" s="105"/>
      <c r="K8" s="38"/>
      <c r="L8" s="135"/>
      <c r="M8" s="126"/>
      <c r="N8" s="126"/>
      <c r="O8" s="129"/>
      <c r="P8" s="137"/>
      <c r="Q8" s="139"/>
      <c r="R8" s="100"/>
      <c r="S8" s="39">
        <f>D7*R8</f>
        <v>0</v>
      </c>
      <c r="T8" s="141"/>
      <c r="U8" s="131"/>
      <c r="V8" s="133"/>
    </row>
    <row r="9" spans="1:22" ht="98.25" customHeight="1" x14ac:dyDescent="0.25">
      <c r="A9" s="32"/>
      <c r="B9" s="40">
        <v>2</v>
      </c>
      <c r="C9" s="41" t="s">
        <v>49</v>
      </c>
      <c r="D9" s="42">
        <v>1</v>
      </c>
      <c r="E9" s="43" t="s">
        <v>37</v>
      </c>
      <c r="F9" s="44" t="s">
        <v>50</v>
      </c>
      <c r="G9" s="96"/>
      <c r="H9" s="45" t="s">
        <v>34</v>
      </c>
      <c r="I9" s="147"/>
      <c r="J9" s="105"/>
      <c r="K9" s="46"/>
      <c r="L9" s="142"/>
      <c r="M9" s="127"/>
      <c r="N9" s="127"/>
      <c r="O9" s="129"/>
      <c r="P9" s="47">
        <f t="shared" ref="P9:P14" si="0">D9*Q9</f>
        <v>5100</v>
      </c>
      <c r="Q9" s="48">
        <v>5100</v>
      </c>
      <c r="R9" s="101"/>
      <c r="S9" s="49">
        <f t="shared" ref="S9:S14" si="1">D9*R9</f>
        <v>0</v>
      </c>
      <c r="T9" s="50" t="str">
        <f t="shared" ref="T9:T12" si="2">IF(ISNUMBER(R9), IF(R9&gt;Q9,"NEVYHOVUJE","VYHOVUJE")," ")</f>
        <v xml:space="preserve"> </v>
      </c>
      <c r="U9" s="131"/>
      <c r="V9" s="51" t="s">
        <v>13</v>
      </c>
    </row>
    <row r="10" spans="1:22" ht="56.25" customHeight="1" x14ac:dyDescent="0.25">
      <c r="A10" s="32"/>
      <c r="B10" s="40">
        <v>3</v>
      </c>
      <c r="C10" s="52" t="s">
        <v>40</v>
      </c>
      <c r="D10" s="42">
        <v>1</v>
      </c>
      <c r="E10" s="43" t="s">
        <v>37</v>
      </c>
      <c r="F10" s="44" t="s">
        <v>51</v>
      </c>
      <c r="G10" s="96"/>
      <c r="H10" s="45" t="s">
        <v>34</v>
      </c>
      <c r="I10" s="147"/>
      <c r="J10" s="105"/>
      <c r="K10" s="46"/>
      <c r="L10" s="143"/>
      <c r="M10" s="127"/>
      <c r="N10" s="127"/>
      <c r="O10" s="129"/>
      <c r="P10" s="47">
        <f t="shared" si="0"/>
        <v>800</v>
      </c>
      <c r="Q10" s="48">
        <v>800</v>
      </c>
      <c r="R10" s="101"/>
      <c r="S10" s="49">
        <f t="shared" si="1"/>
        <v>0</v>
      </c>
      <c r="T10" s="50" t="str">
        <f t="shared" si="2"/>
        <v xml:space="preserve"> </v>
      </c>
      <c r="U10" s="131"/>
      <c r="V10" s="51" t="s">
        <v>15</v>
      </c>
    </row>
    <row r="11" spans="1:22" ht="43.5" customHeight="1" x14ac:dyDescent="0.25">
      <c r="A11" s="32"/>
      <c r="B11" s="40">
        <v>4</v>
      </c>
      <c r="C11" s="52" t="s">
        <v>41</v>
      </c>
      <c r="D11" s="42">
        <v>1</v>
      </c>
      <c r="E11" s="43" t="s">
        <v>37</v>
      </c>
      <c r="F11" s="44" t="s">
        <v>52</v>
      </c>
      <c r="G11" s="96"/>
      <c r="H11" s="45" t="s">
        <v>34</v>
      </c>
      <c r="I11" s="147"/>
      <c r="J11" s="105"/>
      <c r="K11" s="46"/>
      <c r="L11" s="143"/>
      <c r="M11" s="127"/>
      <c r="N11" s="127"/>
      <c r="O11" s="129"/>
      <c r="P11" s="47">
        <f t="shared" si="0"/>
        <v>90</v>
      </c>
      <c r="Q11" s="48">
        <v>90</v>
      </c>
      <c r="R11" s="101"/>
      <c r="S11" s="49">
        <f t="shared" si="1"/>
        <v>0</v>
      </c>
      <c r="T11" s="50" t="str">
        <f t="shared" si="2"/>
        <v xml:space="preserve"> </v>
      </c>
      <c r="U11" s="131"/>
      <c r="V11" s="51" t="s">
        <v>14</v>
      </c>
    </row>
    <row r="12" spans="1:22" ht="43.5" customHeight="1" x14ac:dyDescent="0.25">
      <c r="A12" s="32"/>
      <c r="B12" s="40">
        <v>5</v>
      </c>
      <c r="C12" s="41" t="s">
        <v>53</v>
      </c>
      <c r="D12" s="42">
        <v>3</v>
      </c>
      <c r="E12" s="43" t="s">
        <v>37</v>
      </c>
      <c r="F12" s="44" t="s">
        <v>54</v>
      </c>
      <c r="G12" s="96"/>
      <c r="H12" s="45" t="s">
        <v>34</v>
      </c>
      <c r="I12" s="147"/>
      <c r="J12" s="105"/>
      <c r="K12" s="46"/>
      <c r="L12" s="143"/>
      <c r="M12" s="127"/>
      <c r="N12" s="127"/>
      <c r="O12" s="129"/>
      <c r="P12" s="47">
        <f t="shared" si="0"/>
        <v>270</v>
      </c>
      <c r="Q12" s="48">
        <v>90</v>
      </c>
      <c r="R12" s="101"/>
      <c r="S12" s="49">
        <f t="shared" si="1"/>
        <v>0</v>
      </c>
      <c r="T12" s="50" t="str">
        <f t="shared" si="2"/>
        <v xml:space="preserve"> </v>
      </c>
      <c r="U12" s="131"/>
      <c r="V12" s="51" t="s">
        <v>15</v>
      </c>
    </row>
    <row r="13" spans="1:22" ht="43.5" customHeight="1" thickBot="1" x14ac:dyDescent="0.3">
      <c r="A13" s="32"/>
      <c r="B13" s="53">
        <v>6</v>
      </c>
      <c r="C13" s="54" t="s">
        <v>42</v>
      </c>
      <c r="D13" s="55">
        <v>2</v>
      </c>
      <c r="E13" s="56" t="s">
        <v>37</v>
      </c>
      <c r="F13" s="57" t="s">
        <v>55</v>
      </c>
      <c r="G13" s="97"/>
      <c r="H13" s="58" t="s">
        <v>34</v>
      </c>
      <c r="I13" s="147"/>
      <c r="J13" s="105"/>
      <c r="K13" s="59"/>
      <c r="L13" s="143"/>
      <c r="M13" s="127"/>
      <c r="N13" s="127"/>
      <c r="O13" s="129"/>
      <c r="P13" s="60">
        <f t="shared" si="0"/>
        <v>300</v>
      </c>
      <c r="Q13" s="61">
        <v>150</v>
      </c>
      <c r="R13" s="102"/>
      <c r="S13" s="62">
        <f t="shared" si="1"/>
        <v>0</v>
      </c>
      <c r="T13" s="63" t="str">
        <f t="shared" ref="T13" si="3">IF(ISNUMBER(R13), IF(R13&gt;Q13,"NEVYHOVUJE","VYHOVUJE")," ")</f>
        <v xml:space="preserve"> </v>
      </c>
      <c r="U13" s="131"/>
      <c r="V13" s="64" t="s">
        <v>16</v>
      </c>
    </row>
    <row r="14" spans="1:22" ht="252" customHeight="1" thickBot="1" x14ac:dyDescent="0.3">
      <c r="A14" s="32"/>
      <c r="B14" s="65">
        <v>7</v>
      </c>
      <c r="C14" s="66" t="s">
        <v>56</v>
      </c>
      <c r="D14" s="67">
        <v>2</v>
      </c>
      <c r="E14" s="68" t="s">
        <v>37</v>
      </c>
      <c r="F14" s="148" t="s">
        <v>58</v>
      </c>
      <c r="G14" s="98"/>
      <c r="H14" s="98"/>
      <c r="I14" s="69" t="s">
        <v>48</v>
      </c>
      <c r="J14" s="69" t="s">
        <v>34</v>
      </c>
      <c r="K14" s="70"/>
      <c r="L14" s="71" t="s">
        <v>57</v>
      </c>
      <c r="M14" s="72" t="s">
        <v>44</v>
      </c>
      <c r="N14" s="73" t="s">
        <v>45</v>
      </c>
      <c r="O14" s="74" t="s">
        <v>35</v>
      </c>
      <c r="P14" s="75">
        <f t="shared" si="0"/>
        <v>37200</v>
      </c>
      <c r="Q14" s="76">
        <v>18600</v>
      </c>
      <c r="R14" s="103"/>
      <c r="S14" s="77">
        <f t="shared" si="1"/>
        <v>0</v>
      </c>
      <c r="T14" s="78" t="str">
        <f t="shared" ref="T14" si="4">IF(ISNUMBER(R14), IF(R14&gt;Q14,"NEVYHOVUJE","VYHOVUJE")," ")</f>
        <v xml:space="preserve"> </v>
      </c>
      <c r="U14" s="79"/>
      <c r="V14" s="80" t="s">
        <v>12</v>
      </c>
    </row>
    <row r="15" spans="1:22" ht="17.45" customHeight="1" thickTop="1" thickBot="1" x14ac:dyDescent="0.3"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</row>
    <row r="16" spans="1:22" ht="51.75" customHeight="1" thickTop="1" thickBot="1" x14ac:dyDescent="0.3">
      <c r="B16" s="121" t="s">
        <v>30</v>
      </c>
      <c r="C16" s="121"/>
      <c r="D16" s="121"/>
      <c r="E16" s="121"/>
      <c r="F16" s="121"/>
      <c r="G16" s="121"/>
      <c r="H16" s="81"/>
      <c r="I16" s="81"/>
      <c r="J16" s="82"/>
      <c r="K16" s="82"/>
      <c r="L16" s="23"/>
      <c r="M16" s="23"/>
      <c r="N16" s="23"/>
      <c r="O16" s="83"/>
      <c r="P16" s="83"/>
      <c r="Q16" s="84" t="s">
        <v>9</v>
      </c>
      <c r="R16" s="118" t="s">
        <v>10</v>
      </c>
      <c r="S16" s="119"/>
      <c r="T16" s="120"/>
      <c r="U16" s="85"/>
      <c r="V16" s="86"/>
    </row>
    <row r="17" spans="2:20" ht="50.45" customHeight="1" thickTop="1" thickBot="1" x14ac:dyDescent="0.3">
      <c r="B17" s="122" t="s">
        <v>29</v>
      </c>
      <c r="C17" s="122"/>
      <c r="D17" s="122"/>
      <c r="E17" s="122"/>
      <c r="F17" s="122"/>
      <c r="G17" s="122"/>
      <c r="H17" s="122"/>
      <c r="I17" s="87"/>
      <c r="L17" s="5"/>
      <c r="M17" s="5"/>
      <c r="N17" s="5"/>
      <c r="O17" s="88"/>
      <c r="P17" s="88"/>
      <c r="Q17" s="89">
        <f>SUM(P7:P14)</f>
        <v>68060</v>
      </c>
      <c r="R17" s="115">
        <f>SUM(S7:S14)</f>
        <v>0</v>
      </c>
      <c r="S17" s="116"/>
      <c r="T17" s="117"/>
    </row>
    <row r="18" spans="2:20" ht="15.75" thickTop="1" x14ac:dyDescent="0.25">
      <c r="B18" s="114" t="s">
        <v>32</v>
      </c>
      <c r="C18" s="114"/>
      <c r="D18" s="114"/>
      <c r="E18" s="114"/>
      <c r="F18" s="114"/>
      <c r="G18" s="1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2:20" x14ac:dyDescent="0.25">
      <c r="B19" s="90"/>
      <c r="C19" s="90"/>
      <c r="D19" s="90"/>
      <c r="E19" s="90"/>
      <c r="F19" s="90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20" x14ac:dyDescent="0.25">
      <c r="B20" s="90"/>
      <c r="C20" s="90"/>
      <c r="D20" s="90"/>
      <c r="E20" s="90"/>
      <c r="F20" s="90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20" x14ac:dyDescent="0.25">
      <c r="B21" s="90"/>
      <c r="C21" s="90"/>
      <c r="D21" s="90"/>
      <c r="E21" s="90"/>
      <c r="F21" s="90"/>
      <c r="G21" s="14"/>
      <c r="H21" s="1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20" ht="19.899999999999999" customHeight="1" x14ac:dyDescent="0.25">
      <c r="C22" s="82"/>
      <c r="D22" s="91"/>
      <c r="E22" s="82"/>
      <c r="F22" s="82"/>
      <c r="G22" s="14"/>
      <c r="H22" s="14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20" ht="19.899999999999999" customHeight="1" x14ac:dyDescent="0.25">
      <c r="H23" s="93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20" ht="19.899999999999999" customHeight="1" x14ac:dyDescent="0.25">
      <c r="C24" s="82"/>
      <c r="D24" s="91"/>
      <c r="E24" s="82"/>
      <c r="F24" s="82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20" ht="19.899999999999999" customHeight="1" x14ac:dyDescent="0.25">
      <c r="C25" s="82"/>
      <c r="D25" s="91"/>
      <c r="E25" s="82"/>
      <c r="F25" s="82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20" ht="19.899999999999999" customHeight="1" x14ac:dyDescent="0.25">
      <c r="C26" s="82"/>
      <c r="D26" s="91"/>
      <c r="E26" s="82"/>
      <c r="F26" s="82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20" ht="19.899999999999999" customHeight="1" x14ac:dyDescent="0.25">
      <c r="C27" s="82"/>
      <c r="D27" s="91"/>
      <c r="E27" s="82"/>
      <c r="F27" s="82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20" ht="19.899999999999999" customHeight="1" x14ac:dyDescent="0.25">
      <c r="C28" s="82"/>
      <c r="D28" s="91"/>
      <c r="E28" s="82"/>
      <c r="F28" s="82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20" ht="19.899999999999999" customHeight="1" x14ac:dyDescent="0.25">
      <c r="C29" s="82"/>
      <c r="D29" s="91"/>
      <c r="E29" s="82"/>
      <c r="F29" s="82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20" ht="19.899999999999999" customHeight="1" x14ac:dyDescent="0.25">
      <c r="C30" s="82"/>
      <c r="D30" s="91"/>
      <c r="E30" s="82"/>
      <c r="F30" s="82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20" ht="19.899999999999999" customHeight="1" x14ac:dyDescent="0.25">
      <c r="C31" s="82"/>
      <c r="D31" s="91"/>
      <c r="E31" s="82"/>
      <c r="F31" s="82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20" ht="19.899999999999999" customHeight="1" x14ac:dyDescent="0.25">
      <c r="C32" s="82"/>
      <c r="D32" s="91"/>
      <c r="E32" s="82"/>
      <c r="F32" s="82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82"/>
      <c r="D33" s="91"/>
      <c r="E33" s="82"/>
      <c r="F33" s="82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82"/>
      <c r="D34" s="91"/>
      <c r="E34" s="82"/>
      <c r="F34" s="82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82"/>
      <c r="D35" s="91"/>
      <c r="E35" s="82"/>
      <c r="F35" s="82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82"/>
      <c r="D36" s="91"/>
      <c r="E36" s="82"/>
      <c r="F36" s="82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82"/>
      <c r="D37" s="91"/>
      <c r="E37" s="82"/>
      <c r="F37" s="82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82"/>
      <c r="D38" s="91"/>
      <c r="E38" s="82"/>
      <c r="F38" s="82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82"/>
      <c r="D39" s="91"/>
      <c r="E39" s="82"/>
      <c r="F39" s="82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82"/>
      <c r="D40" s="91"/>
      <c r="E40" s="82"/>
      <c r="F40" s="82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82"/>
      <c r="D41" s="91"/>
      <c r="E41" s="82"/>
      <c r="F41" s="82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82"/>
      <c r="D42" s="91"/>
      <c r="E42" s="82"/>
      <c r="F42" s="82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82"/>
      <c r="D43" s="91"/>
      <c r="E43" s="82"/>
      <c r="F43" s="82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82"/>
      <c r="D44" s="91"/>
      <c r="E44" s="82"/>
      <c r="F44" s="82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82"/>
      <c r="D45" s="91"/>
      <c r="E45" s="82"/>
      <c r="F45" s="82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82"/>
      <c r="D46" s="91"/>
      <c r="E46" s="82"/>
      <c r="F46" s="82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82"/>
      <c r="D47" s="91"/>
      <c r="E47" s="82"/>
      <c r="F47" s="82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82"/>
      <c r="D48" s="91"/>
      <c r="E48" s="82"/>
      <c r="F48" s="82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82"/>
      <c r="D49" s="91"/>
      <c r="E49" s="82"/>
      <c r="F49" s="82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82"/>
      <c r="D50" s="91"/>
      <c r="E50" s="82"/>
      <c r="F50" s="82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82"/>
      <c r="D51" s="91"/>
      <c r="E51" s="82"/>
      <c r="F51" s="82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82"/>
      <c r="D52" s="91"/>
      <c r="E52" s="82"/>
      <c r="F52" s="82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82"/>
      <c r="D53" s="91"/>
      <c r="E53" s="82"/>
      <c r="F53" s="82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82"/>
      <c r="D54" s="91"/>
      <c r="E54" s="82"/>
      <c r="F54" s="82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82"/>
      <c r="D55" s="91"/>
      <c r="E55" s="82"/>
      <c r="F55" s="82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82"/>
      <c r="D56" s="91"/>
      <c r="E56" s="82"/>
      <c r="F56" s="82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82"/>
      <c r="D57" s="91"/>
      <c r="E57" s="82"/>
      <c r="F57" s="82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82"/>
      <c r="D58" s="91"/>
      <c r="E58" s="82"/>
      <c r="F58" s="82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82"/>
      <c r="D59" s="91"/>
      <c r="E59" s="82"/>
      <c r="F59" s="82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82"/>
      <c r="D60" s="91"/>
      <c r="E60" s="82"/>
      <c r="F60" s="82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82"/>
      <c r="D61" s="91"/>
      <c r="E61" s="82"/>
      <c r="F61" s="82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82"/>
      <c r="D62" s="91"/>
      <c r="E62" s="82"/>
      <c r="F62" s="82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82"/>
      <c r="D63" s="91"/>
      <c r="E63" s="82"/>
      <c r="F63" s="82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82"/>
      <c r="D64" s="91"/>
      <c r="E64" s="82"/>
      <c r="F64" s="82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82"/>
      <c r="D65" s="91"/>
      <c r="E65" s="82"/>
      <c r="F65" s="82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82"/>
      <c r="D66" s="91"/>
      <c r="E66" s="82"/>
      <c r="F66" s="82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82"/>
      <c r="D67" s="91"/>
      <c r="E67" s="82"/>
      <c r="F67" s="82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82"/>
      <c r="D68" s="91"/>
      <c r="E68" s="82"/>
      <c r="F68" s="82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82"/>
      <c r="D69" s="91"/>
      <c r="E69" s="82"/>
      <c r="F69" s="82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82"/>
      <c r="D70" s="91"/>
      <c r="E70" s="82"/>
      <c r="F70" s="82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82"/>
      <c r="D71" s="91"/>
      <c r="E71" s="82"/>
      <c r="F71" s="82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82"/>
      <c r="D72" s="91"/>
      <c r="E72" s="82"/>
      <c r="F72" s="82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82"/>
      <c r="D73" s="91"/>
      <c r="E73" s="82"/>
      <c r="F73" s="82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82"/>
      <c r="D74" s="91"/>
      <c r="E74" s="82"/>
      <c r="F74" s="82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82"/>
      <c r="D75" s="91"/>
      <c r="E75" s="82"/>
      <c r="F75" s="82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82"/>
      <c r="D76" s="91"/>
      <c r="E76" s="82"/>
      <c r="F76" s="82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82"/>
      <c r="D77" s="91"/>
      <c r="E77" s="82"/>
      <c r="F77" s="82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82"/>
      <c r="D78" s="91"/>
      <c r="E78" s="82"/>
      <c r="F78" s="82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82"/>
      <c r="D79" s="91"/>
      <c r="E79" s="82"/>
      <c r="F79" s="82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82"/>
      <c r="D80" s="91"/>
      <c r="E80" s="82"/>
      <c r="F80" s="82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82"/>
      <c r="D81" s="91"/>
      <c r="E81" s="82"/>
      <c r="F81" s="82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82"/>
      <c r="D82" s="91"/>
      <c r="E82" s="82"/>
      <c r="F82" s="82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82"/>
      <c r="D83" s="91"/>
      <c r="E83" s="82"/>
      <c r="F83" s="82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82"/>
      <c r="D84" s="91"/>
      <c r="E84" s="82"/>
      <c r="F84" s="82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82"/>
      <c r="D85" s="91"/>
      <c r="E85" s="82"/>
      <c r="F85" s="82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82"/>
      <c r="D86" s="91"/>
      <c r="E86" s="82"/>
      <c r="F86" s="82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82"/>
      <c r="D87" s="91"/>
      <c r="E87" s="82"/>
      <c r="F87" s="82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82"/>
      <c r="D88" s="91"/>
      <c r="E88" s="82"/>
      <c r="F88" s="82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82"/>
      <c r="D89" s="91"/>
      <c r="E89" s="82"/>
      <c r="F89" s="82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82"/>
      <c r="D90" s="91"/>
      <c r="E90" s="82"/>
      <c r="F90" s="82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82"/>
      <c r="D91" s="91"/>
      <c r="E91" s="82"/>
      <c r="F91" s="82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82"/>
      <c r="D92" s="91"/>
      <c r="E92" s="82"/>
      <c r="F92" s="82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82"/>
      <c r="D93" s="91"/>
      <c r="E93" s="82"/>
      <c r="F93" s="82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82"/>
      <c r="D94" s="91"/>
      <c r="E94" s="82"/>
      <c r="F94" s="82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82"/>
      <c r="D95" s="91"/>
      <c r="E95" s="82"/>
      <c r="F95" s="82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82"/>
      <c r="D96" s="91"/>
      <c r="E96" s="82"/>
      <c r="F96" s="82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82"/>
      <c r="D97" s="91"/>
      <c r="E97" s="82"/>
      <c r="F97" s="82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82"/>
      <c r="D98" s="91"/>
      <c r="E98" s="82"/>
      <c r="F98" s="82"/>
      <c r="G98" s="14"/>
      <c r="H98" s="14"/>
      <c r="I98" s="9"/>
      <c r="J98" s="9"/>
      <c r="K98" s="9"/>
      <c r="L98" s="9"/>
      <c r="M98" s="9"/>
      <c r="N98" s="15"/>
      <c r="O98" s="15"/>
      <c r="P98" s="15"/>
      <c r="Q98" s="9"/>
      <c r="R98" s="9"/>
      <c r="S98" s="9"/>
    </row>
    <row r="99" spans="3:19" ht="19.899999999999999" customHeight="1" x14ac:dyDescent="0.25">
      <c r="C99" s="82"/>
      <c r="D99" s="91"/>
      <c r="E99" s="82"/>
      <c r="F99" s="82"/>
      <c r="G99" s="14"/>
      <c r="H99" s="14"/>
      <c r="I99" s="9"/>
      <c r="J99" s="9"/>
      <c r="K99" s="9"/>
      <c r="L99" s="9"/>
      <c r="M99" s="9"/>
      <c r="N99" s="15"/>
      <c r="O99" s="15"/>
      <c r="P99" s="15"/>
      <c r="Q99" s="9"/>
      <c r="R99" s="9"/>
      <c r="S99" s="9"/>
    </row>
    <row r="100" spans="3:19" ht="19.899999999999999" customHeight="1" x14ac:dyDescent="0.25">
      <c r="C100" s="82"/>
      <c r="D100" s="91"/>
      <c r="E100" s="82"/>
      <c r="F100" s="82"/>
      <c r="G100" s="14"/>
      <c r="H100" s="14"/>
      <c r="I100" s="9"/>
      <c r="J100" s="9"/>
      <c r="K100" s="9"/>
      <c r="L100" s="9"/>
      <c r="M100" s="9"/>
      <c r="N100" s="15"/>
      <c r="O100" s="15"/>
      <c r="P100" s="15"/>
      <c r="Q100" s="9"/>
      <c r="R100" s="9"/>
      <c r="S100" s="9"/>
    </row>
    <row r="101" spans="3:19" ht="19.899999999999999" customHeight="1" x14ac:dyDescent="0.25">
      <c r="C101" s="82"/>
      <c r="D101" s="91"/>
      <c r="E101" s="82"/>
      <c r="F101" s="82"/>
      <c r="G101" s="14"/>
      <c r="H101" s="14"/>
      <c r="I101" s="9"/>
      <c r="J101" s="9"/>
      <c r="K101" s="9"/>
      <c r="L101" s="9"/>
      <c r="M101" s="9"/>
      <c r="N101" s="15"/>
      <c r="O101" s="15"/>
      <c r="P101" s="15"/>
      <c r="Q101" s="9"/>
      <c r="R101" s="9"/>
      <c r="S101" s="9"/>
    </row>
    <row r="102" spans="3:19" ht="19.899999999999999" customHeight="1" x14ac:dyDescent="0.25">
      <c r="C102" s="82"/>
      <c r="D102" s="91"/>
      <c r="E102" s="82"/>
      <c r="F102" s="82"/>
      <c r="G102" s="14"/>
      <c r="H102" s="14"/>
      <c r="I102" s="9"/>
      <c r="J102" s="9"/>
      <c r="K102" s="9"/>
      <c r="L102" s="9"/>
      <c r="M102" s="9"/>
      <c r="N102" s="15"/>
      <c r="O102" s="15"/>
      <c r="P102" s="15"/>
      <c r="Q102" s="9"/>
      <c r="R102" s="9"/>
      <c r="S102" s="9"/>
    </row>
    <row r="103" spans="3:19" ht="19.899999999999999" customHeight="1" x14ac:dyDescent="0.25">
      <c r="C103" s="82"/>
      <c r="D103" s="91"/>
      <c r="E103" s="82"/>
      <c r="F103" s="82"/>
      <c r="G103" s="14"/>
      <c r="H103" s="14"/>
      <c r="I103" s="9"/>
      <c r="J103" s="9"/>
      <c r="K103" s="9"/>
      <c r="L103" s="9"/>
      <c r="M103" s="9"/>
      <c r="N103" s="15"/>
      <c r="O103" s="15"/>
      <c r="P103" s="15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</sheetData>
  <sheetProtection algorithmName="SHA-512" hashValue="L2canuJf1/wRmYex/xnwJ6MgAIBq0fdh/0ATaKVuXr/VdcFLVKRDmbXMk18jZ0kigkebm/rJILn7IP4qDQIjhQ==" saltValue="uvmwgOhvrbIRcQIngpXsUw==" spinCount="100000" sheet="1" objects="1" scenarios="1"/>
  <mergeCells count="23">
    <mergeCell ref="V7:V8"/>
    <mergeCell ref="L7:L8"/>
    <mergeCell ref="P7:P8"/>
    <mergeCell ref="Q7:Q8"/>
    <mergeCell ref="T7:T8"/>
    <mergeCell ref="B1:D1"/>
    <mergeCell ref="M7:M13"/>
    <mergeCell ref="N7:N13"/>
    <mergeCell ref="O7:O13"/>
    <mergeCell ref="U7:U13"/>
    <mergeCell ref="L9:L13"/>
    <mergeCell ref="G5:H5"/>
    <mergeCell ref="I7:I13"/>
    <mergeCell ref="B18:G18"/>
    <mergeCell ref="R17:T17"/>
    <mergeCell ref="R16:T16"/>
    <mergeCell ref="B16:G16"/>
    <mergeCell ref="B17:H17"/>
    <mergeCell ref="J7:J13"/>
    <mergeCell ref="B7:B8"/>
    <mergeCell ref="C7:C8"/>
    <mergeCell ref="D7:D8"/>
    <mergeCell ref="E7:E8"/>
  </mergeCells>
  <conditionalFormatting sqref="B7 B9:B14">
    <cfRule type="cellIs" dxfId="8" priority="96" operator="greaterThanOrEqual">
      <formula>1</formula>
    </cfRule>
    <cfRule type="containsBlanks" dxfId="7" priority="99">
      <formula>LEN(TRIM(B7))=0</formula>
    </cfRule>
  </conditionalFormatting>
  <conditionalFormatting sqref="D7 D9:D14">
    <cfRule type="containsBlanks" dxfId="6" priority="3">
      <formula>LEN(TRIM(D7))=0</formula>
    </cfRule>
  </conditionalFormatting>
  <conditionalFormatting sqref="R7:R14 G7:H14">
    <cfRule type="notContainsBlanks" dxfId="5" priority="73">
      <formula>LEN(TRIM(G7))&gt;0</formula>
    </cfRule>
    <cfRule type="notContainsBlanks" dxfId="4" priority="74">
      <formula>LEN(TRIM(G7))&gt;0</formula>
    </cfRule>
    <cfRule type="containsBlanks" dxfId="3" priority="76">
      <formula>LEN(TRIM(G7))=0</formula>
    </cfRule>
  </conditionalFormatting>
  <conditionalFormatting sqref="G7:H14">
    <cfRule type="notContainsBlanks" dxfId="2" priority="72">
      <formula>LEN(TRIM(G7))&gt;0</formula>
    </cfRule>
  </conditionalFormatting>
  <conditionalFormatting sqref="T7 T9:T14">
    <cfRule type="cellIs" dxfId="1" priority="82" operator="equal">
      <formula>"NEVYHOVUJE"</formula>
    </cfRule>
    <cfRule type="cellIs" dxfId="0" priority="83" operator="equal">
      <formula>"VYHOVUJE"</formula>
    </cfRule>
  </conditionalFormatting>
  <dataValidations count="3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 E9:E14" xr:uid="{8C26EAE3-16EE-4825-9C10-C919BCF6B1BA}">
      <formula1>"ks,bal,sada,m,"</formula1>
    </dataValidation>
    <dataValidation type="list" allowBlank="1" showInputMessage="1" showErrorMessage="1" sqref="V7" xr:uid="{EAC1A1DA-6ACC-4672-8EF8-53527C56A2C5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2025-04-11T11:48:29Z</cp:lastPrinted>
  <dcterms:created xsi:type="dcterms:W3CDTF">2014-03-05T12:43:32Z</dcterms:created>
  <dcterms:modified xsi:type="dcterms:W3CDTF">2025-04-30T12:04:29Z</dcterms:modified>
</cp:coreProperties>
</file>