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26-2025 ERDF\1 změna ZD\"/>
    </mc:Choice>
  </mc:AlternateContent>
  <xr:revisionPtr revIDLastSave="0" documentId="8_{BF5535E8-E094-4A41-B071-E6669F5C93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7" i="1"/>
  <c r="P7" i="1"/>
  <c r="R17" i="1" l="1"/>
  <c r="Q17" i="1"/>
  <c r="T7" i="1"/>
</calcChain>
</file>

<file path=xl/sharedStrings.xml><?xml version="1.0" encoding="utf-8"?>
<sst xmlns="http://schemas.openxmlformats.org/spreadsheetml/2006/main" count="89" uniqueCount="64">
  <si>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</si>
  <si>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</si>
  <si>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</si>
  <si>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</si>
  <si>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</si>
  <si>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</si>
  <si>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</si>
  <si>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</si>
  <si>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</si>
  <si>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</si>
  <si>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</si>
  <si>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</si>
  <si>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</si>
  <si>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30195200-4 - Elektronické tabule a příslušenství</t>
  </si>
  <si>
    <t>32321000-9 - Videoprojektory</t>
  </si>
  <si>
    <t>32331300-5 - Zvukové reprodukční přístroje</t>
  </si>
  <si>
    <t>32351000-8 - Příslušenství pro zvuková a video zařízení</t>
  </si>
  <si>
    <t>38653400-1 - Projekční plátna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</si>
  <si>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</si>
  <si>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</si>
  <si>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</si>
  <si>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</si>
  <si>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</si>
  <si>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</si>
  <si>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</si>
  <si>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</si>
  <si>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</si>
  <si>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</si>
  <si>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</si>
  <si>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</si>
  <si>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</si>
  <si>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</si>
  <si>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</si>
  <si>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Samostatná faktura</t>
  </si>
  <si>
    <t>ks</t>
  </si>
  <si>
    <t xml:space="preserve">Termín dodání </t>
  </si>
  <si>
    <t>Projektor</t>
  </si>
  <si>
    <t>Držák projektoru</t>
  </si>
  <si>
    <t>Rámové plátno</t>
  </si>
  <si>
    <t>Přípojný panel (bod)</t>
  </si>
  <si>
    <t>Malý řídící systém</t>
  </si>
  <si>
    <t>Malý řídicí systém integrovaný do vestavného panelu. Čelní panel musí obsahovat:
min. 8 programovatelných tlačítek s LED indikátorem, technická specifikace: 1x RS232, 1x RS/IR, 3x I/O, 1x LAN (pro vzdálenou správu a řízení max. 2 zařízení protokolem TCP). Možnost integrace do přípojného místa PanConnect. Možnost systém vzdáleně spravovat prostřednictvím PC aplikace.</t>
  </si>
  <si>
    <t>Instalace - služba, instalační set</t>
  </si>
  <si>
    <t>Instalace, oživení, nastavení, test, včetně dopravy, montážní příslušenství, drobný materiál, propojovací signálová, silová a slaboproudá kabeláž.</t>
  </si>
  <si>
    <t>ANO</t>
  </si>
  <si>
    <t>Tomáš Les,
Tel.: 735 715 986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</si>
  <si>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</si>
  <si>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KVALITA ZČU 
Číslo projektu: CZ.02.02.01/00/23_023/0008982
(OPJAK-MŠMT)</t>
  </si>
  <si>
    <t>Kabeláže pro VGA, HDMI - pomocí převodníku HDbase-T/UTP na delší vzdálenosti trasy pro zajištění eliminace útlumu, přípojný panel integrovaný do stolu/katedry, set: HDbase-T vyslíač, HDMI, VGA, audio 3,5 jack - přípravu na doplnění, přípojný panel ve stole/katedře vč. 230V.</t>
  </si>
  <si>
    <t>Příloha č. 2 Kupní smlouvy - Technická specifikace
Audiovizuální technika (II.) 026 - 2025</t>
  </si>
  <si>
    <t>Zvuková aparatura, mikrofony včetně montáže</t>
  </si>
  <si>
    <t>Velkoformátový dotykový display min. 86" s integrovaným PC včetně montáže a přípojného místa</t>
  </si>
  <si>
    <t>do 31.8.2025</t>
  </si>
  <si>
    <r>
      <t xml:space="preserve">Veleslavínova 42, 
301 00 Plzeň,
</t>
    </r>
    <r>
      <rPr>
        <b/>
        <sz val="11"/>
        <color theme="1"/>
        <rFont val="Calibri"/>
        <family val="2"/>
        <charset val="238"/>
        <scheme val="minor"/>
      </rPr>
      <t>místnost VC 112</t>
    </r>
  </si>
  <si>
    <r>
      <t xml:space="preserve">Veleslavínova 42, 
301 00 Plzeň,
</t>
    </r>
    <r>
      <rPr>
        <b/>
        <sz val="11"/>
        <color theme="1"/>
        <rFont val="Calibri"/>
        <family val="2"/>
        <charset val="238"/>
        <scheme val="minor"/>
      </rPr>
      <t>místnost VC 332</t>
    </r>
  </si>
  <si>
    <r>
      <t xml:space="preserve">Veleslavínova 42, 
301 00 Plzeň,
</t>
    </r>
    <r>
      <rPr>
        <b/>
        <sz val="11"/>
        <color theme="1"/>
        <rFont val="Calibri"/>
        <family val="2"/>
        <charset val="238"/>
        <scheme val="minor"/>
      </rPr>
      <t>místnost VC 333</t>
    </r>
  </si>
  <si>
    <t>4x pasivní reprobox 15" + 1", 400 W, 8 Ohm, 60 Hz - 19 kHz, citlivost 104 dB, včetně nástěnného držáku. 1 x 4.
Kanálový zesilovač 4x 480 W při 8 Ohm, s integrovaným RMS a PEAK limitérem se vstupy JACK a XLR. 
1x digitální audio mix se zabudovaným ovládáním do katedry, s minimálně 4x mic a 2x stereo vstupy. 
2x bezdrátový set s ručním mikrofonem, s funkcí automatického vyhledávání dostupné frekvence, napájení mikrofonu - AA baterie. 
Včetně instalačního materiálu, kabelového rozvodu, montáže a oživení audio systému.</t>
  </si>
  <si>
    <t>Interaktivní displej s úhlopříčkou min. 86" (218 cm), s nativním rozlišením obrazu min. 4K UHD (3840 × 2160 px). 
Dotyková technologie umožňuje odlišit dotyk prstem (pro ovládání), dlaní (pro mazání) a tyto funkce odlišit současně při práci více uživatelů najednou.
Součástí displeje musí být počítačový modul s minimálními parametry 8GB RAM a 64GB, který obsahuje aplikaci pro psaní na bílé ploše a prohlížeč webových stránek. Integrované reproduktory min. 2x 20W, součástí vestavěné integrované mikrofonní pole, integrovaná čtečka NFC karet. 
Pro připojení má displej minimálně konektory: 3x HDMI (HDCP 2.3), 2x USBC a 2x USB 3.2, bezdrátovou konektivitu Wifi (podpora kat. 6e - .ax) a Bluetooth (min. verze 4.2) a slot pro integraci (vložení) plnohodnotého učitelského PC. 
Zařízení musí mít certifikaci ENERGY STAR. 
Dotyková technologie s krycím tvrzeným sklem, umožňuje min. 20 dotyků současně pro užívání dvěma uživateli souběžně (lektor + student). 
Licence SW prostředí součástí displeje, umožňuje min. automaticky odlišit (tj. bez nutnosti výběru a změny v MENU-nabídce funkcí) dotyk prstem (pro ovládání), popisovačem (pro psaní), dlaní-pěstí (pro mazání) a to souběžně pro 2 uživatele (vyučujícího a studenta současně, každý jinou funkci). 
Součástí displeje je tzv. "SW mirror aplikace", pro možnost připojit se k panelu bezdrátově z různých zařízení a zrcadlit obsah (není požadováno pro interaktivní práci, pouze k prezentaci a sdílení obsahu). Pro připojení má displej min. konektory: 3x HDMI a 2x USB-C (pro využití: obraz + dotyk + napájení), bezdrátovou konektivitu Wifi (2,4 i 5GHz) a Bluetooth (min. verze 5.2), a OPS-PC slot pro vestavbu-integraci plnohodnotného lektorského PC. 
Displej má vestavěný USB přepínač pro min. možnost přepnutí USB periferií současně s přepnutím vstupu obrazu, min. USB 3.0 na všech portech. 
Součástí displeje min. 2 ks popisovačů, s možností jejich odložení na přední poličku lehce dostupnou pro uživatele. 
Stěnový držák pro pevné fixní kotvení dipspleje na pevnou stěnu.
Interaktivní displej musí být kompatibilní s programem SMART Notebook z důvodu jeho využívání našimi vyučujícími vč. hotových vytvořených výukových podkladů. Součástí displeje je proto kompatibilní SW prostředí pro otevření a editaci stávajících podkladů, jako i vytváření nových vč. jejich ukládání.
Součástí dodávky je instalace zařízení na místě, propojení s PC a předvedení funkčnosti.</t>
  </si>
  <si>
    <r>
      <t xml:space="preserve">WUXGA LCD laser projektor s minimálně následujícími parametry: 
nativní WUXGA (1920 x 1200 px), 
Full-HD 16:10, 
jas min. 6000 ANSI lm, 
optika UST 0,8:1, 
obraz 120" úhl., 
vestavěný HDbase-T/UTP-HDMI s podporou 4K@30p support, 
seriový port RS232, 
prachutěsné řešení šasi-konstrukce.
Životnost lampy: běžný provoz - min. 20 000 </t>
    </r>
    <r>
      <rPr>
        <sz val="11"/>
        <rFont val="Calibri"/>
        <family val="2"/>
        <charset val="238"/>
        <scheme val="minor"/>
      </rPr>
      <t xml:space="preserve">hod, minimální údržba, </t>
    </r>
    <r>
      <rPr>
        <sz val="11"/>
        <color theme="1"/>
        <rFont val="Calibri"/>
        <family val="2"/>
        <charset val="238"/>
        <scheme val="minor"/>
      </rPr>
      <t>hluk max. 35dB.
Záruka na projektor 36 měsíců u dodavatele, záruka na lampu 60 měsíců.</t>
    </r>
  </si>
  <si>
    <r>
      <t>Stropní držák pr</t>
    </r>
    <r>
      <rPr>
        <sz val="11"/>
        <rFont val="Calibri"/>
        <family val="2"/>
        <charset val="238"/>
        <scheme val="minor"/>
      </rPr>
      <t>ojektoru - kompatibilní s pol.č. 3.</t>
    </r>
  </si>
  <si>
    <r>
      <t>Včetně instalačního materiálu, kabelového rozvodu, montáže a oživení audio systému.
Prohlídka místa plnění dne</t>
    </r>
    <r>
      <rPr>
        <b/>
        <sz val="11"/>
        <color rgb="FFFF0000"/>
        <rFont val="Calibri"/>
        <family val="2"/>
        <charset val="238"/>
        <scheme val="minor"/>
      </rPr>
      <t xml:space="preserve"> 12.5.2025 v 9:15 hod</t>
    </r>
    <r>
      <rPr>
        <sz val="11"/>
        <color theme="1"/>
        <rFont val="Calibri"/>
        <family val="2"/>
        <charset val="238"/>
        <scheme val="minor"/>
      </rPr>
      <t>, sraz účastníků na vrátnici v budově Fakulty pedagogické, Veleslavínova 42, Plzeň.</t>
    </r>
  </si>
  <si>
    <r>
      <t xml:space="preserve">Součástí dodávky je instalace zařízení na místě, propojení s PC a předvedení funkčnosti.
Prohlídka místa plnění dne </t>
    </r>
    <r>
      <rPr>
        <b/>
        <sz val="11"/>
        <color rgb="FFFF0000"/>
        <rFont val="Calibri"/>
        <family val="2"/>
        <charset val="238"/>
        <scheme val="minor"/>
      </rPr>
      <t>12.5.2025 v 9:15 hod</t>
    </r>
    <r>
      <rPr>
        <sz val="11"/>
        <color theme="1"/>
        <rFont val="Calibri"/>
        <family val="2"/>
        <charset val="238"/>
        <scheme val="minor"/>
      </rPr>
      <t>, sraz účastníků na vrátnici v budově Fakulty pedagogické, Veleslavínova 42, Plzeň.</t>
    </r>
  </si>
  <si>
    <r>
      <t>Záruka na projektor (pol.č. 3) 36 měsíců u dodavatele, záruka na lampu 60 měsíců.
Prohlídka místa plnění dne</t>
    </r>
    <r>
      <rPr>
        <b/>
        <sz val="11"/>
        <color rgb="FFFF0000"/>
        <rFont val="Calibri"/>
        <family val="2"/>
        <charset val="238"/>
        <scheme val="minor"/>
      </rPr>
      <t xml:space="preserve"> 12.5.2025 v 9:15 hod</t>
    </r>
    <r>
      <rPr>
        <sz val="1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 sraz účastníků na vrátnici v budově Fakulty pedagogické, Veleslavínova 42, Plzeň.</t>
    </r>
  </si>
  <si>
    <r>
      <t xml:space="preserve">Stěnové fixně kotvené plátno, černý rám, pro obraz 16:10, šíře 260 cm </t>
    </r>
    <r>
      <rPr>
        <sz val="11"/>
        <color rgb="FF0000FF"/>
        <rFont val="Calibri"/>
        <family val="2"/>
        <charset val="238"/>
        <scheme val="minor"/>
      </rPr>
      <t>(maximální tolerance +/-5 cm)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</si>
</sst>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DE9F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45">
    <xf numFmtId="0" fontId="0" fillId="0" borderId="0" xfId="0"/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164" fontId="18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 wrapText="1" indent="1"/>
    </xf>
    <xf numFmtId="0" fontId="18" fillId="4" borderId="14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9" fillId="7" borderId="20" xfId="0" applyFont="1" applyFill="1" applyBorder="1" applyAlignment="1" applyProtection="1">
      <alignment horizontal="center" vertical="center" wrapText="1"/>
    </xf>
    <xf numFmtId="3" fontId="0" fillId="7" borderId="20" xfId="0" applyNumberFormat="1" applyFill="1" applyBorder="1" applyAlignment="1" applyProtection="1">
      <alignment horizontal="center" vertical="center" wrapText="1"/>
    </xf>
    <xf numFmtId="0" fontId="0" fillId="7" borderId="20" xfId="0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left" vertical="center" wrapText="1" inden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3" fontId="0" fillId="9" borderId="13" xfId="0" applyNumberFormat="1" applyFill="1" applyBorder="1" applyAlignment="1" applyProtection="1">
      <alignment horizontal="center" vertical="center" wrapText="1"/>
    </xf>
    <xf numFmtId="0" fontId="0" fillId="9" borderId="13" xfId="0" applyFill="1" applyBorder="1" applyAlignment="1" applyProtection="1">
      <alignment horizontal="center" vertical="center" wrapText="1"/>
    </xf>
    <xf numFmtId="0" fontId="6" fillId="9" borderId="13" xfId="0" applyFont="1" applyFill="1" applyBorder="1" applyAlignment="1" applyProtection="1">
      <alignment horizontal="left" vertical="center" wrapText="1" inden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9" fillId="9" borderId="9" xfId="0" applyFont="1" applyFill="1" applyBorder="1" applyAlignment="1" applyProtection="1">
      <alignment horizontal="center" vertical="center" wrapText="1"/>
    </xf>
    <xf numFmtId="3" fontId="0" fillId="9" borderId="9" xfId="0" applyNumberFormat="1" applyFill="1" applyBorder="1" applyAlignment="1" applyProtection="1">
      <alignment horizontal="center" vertical="center" wrapText="1"/>
    </xf>
    <xf numFmtId="0" fontId="0" fillId="9" borderId="9" xfId="0" applyFill="1" applyBorder="1" applyAlignment="1" applyProtection="1">
      <alignment horizontal="center" vertical="center" wrapText="1"/>
    </xf>
    <xf numFmtId="0" fontId="5" fillId="9" borderId="9" xfId="0" applyFont="1" applyFill="1" applyBorder="1" applyAlignment="1" applyProtection="1">
      <alignment horizontal="left" vertical="center" wrapText="1" indent="1"/>
    </xf>
    <xf numFmtId="0" fontId="18" fillId="4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2" fillId="9" borderId="9" xfId="0" applyFont="1" applyFill="1" applyBorder="1" applyAlignment="1" applyProtection="1">
      <alignment horizontal="left" vertical="center" wrapText="1" indent="1"/>
    </xf>
    <xf numFmtId="0" fontId="6" fillId="9" borderId="9" xfId="0" applyFont="1" applyFill="1" applyBorder="1" applyAlignment="1" applyProtection="1">
      <alignment horizontal="left" vertical="center" wrapText="1" indent="1"/>
    </xf>
    <xf numFmtId="0" fontId="8" fillId="9" borderId="9" xfId="0" applyFont="1" applyFill="1" applyBorder="1" applyAlignment="1" applyProtection="1">
      <alignment horizontal="left" vertical="center" wrapText="1" indent="1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9" fillId="9" borderId="11" xfId="0" applyFont="1" applyFill="1" applyBorder="1" applyAlignment="1" applyProtection="1">
      <alignment horizontal="center" vertical="center" wrapText="1"/>
    </xf>
    <xf numFmtId="3" fontId="0" fillId="9" borderId="11" xfId="0" applyNumberFormat="1" applyFill="1" applyBorder="1" applyAlignment="1" applyProtection="1">
      <alignment horizontal="center" vertical="center" wrapText="1"/>
    </xf>
    <xf numFmtId="0" fontId="0" fillId="9" borderId="11" xfId="0" applyFill="1" applyBorder="1" applyAlignment="1" applyProtection="1">
      <alignment horizontal="center" vertical="center" wrapText="1"/>
    </xf>
    <xf numFmtId="0" fontId="8" fillId="9" borderId="11" xfId="0" applyFont="1" applyFill="1" applyBorder="1" applyAlignment="1" applyProtection="1">
      <alignment horizontal="left" vertical="center" wrapText="1" indent="1"/>
    </xf>
    <xf numFmtId="0" fontId="18" fillId="4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10" borderId="15" xfId="0" applyFont="1" applyFill="1" applyBorder="1" applyAlignment="1" applyProtection="1">
      <alignment horizontal="center" vertical="center" wrapText="1"/>
    </xf>
    <xf numFmtId="0" fontId="8" fillId="10" borderId="15" xfId="0" applyFont="1" applyFill="1" applyBorder="1" applyAlignment="1" applyProtection="1">
      <alignment horizontal="center" vertical="center" wrapText="1"/>
    </xf>
    <xf numFmtId="0" fontId="8" fillId="10" borderId="1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7" fillId="0" borderId="0" xfId="0" applyFont="1" applyAlignment="1" applyProtection="1">
      <alignment horizontal="left" vertical="center" wrapText="1"/>
    </xf>
    <xf numFmtId="164" fontId="11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23" fillId="0" borderId="0" xfId="0" applyFont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7"/>
  <sheetViews>
    <sheetView tabSelected="1" zoomScale="82" zoomScaleNormal="82" workbookViewId="0">
      <selection activeCell="G7" sqref="G7"/>
    </sheetView>
  </sheetViews>
  <sheetFormatPr defaultRowHeight="15" x14ac:dyDescent="0.25"/>
  <cols>
    <col min="1" max="1" width="1.42578125" style="13" bestFit="1" customWidth="1"/>
    <col min="2" max="2" width="5.7109375" style="13" bestFit="1" customWidth="1"/>
    <col min="3" max="3" width="37.7109375" style="12" customWidth="1"/>
    <col min="4" max="4" width="11.42578125" style="115" customWidth="1"/>
    <col min="5" max="5" width="9" style="11" bestFit="1" customWidth="1"/>
    <col min="6" max="6" width="155.140625" style="12" customWidth="1"/>
    <col min="7" max="7" width="38.42578125" style="12" customWidth="1"/>
    <col min="8" max="8" width="28" style="12" customWidth="1"/>
    <col min="9" max="9" width="23.140625" style="12" customWidth="1"/>
    <col min="10" max="10" width="16.28515625" style="12" customWidth="1"/>
    <col min="11" max="11" width="49.7109375" style="13" customWidth="1"/>
    <col min="12" max="12" width="44.140625" style="13" customWidth="1"/>
    <col min="13" max="13" width="21.42578125" style="13" customWidth="1"/>
    <col min="14" max="14" width="28" style="12" customWidth="1"/>
    <col min="15" max="15" width="20.28515625" style="12" customWidth="1"/>
    <col min="16" max="16" width="17.7109375" style="12" hidden="1" customWidth="1"/>
    <col min="17" max="17" width="24" style="13" bestFit="1" customWidth="1"/>
    <col min="18" max="18" width="24.140625" style="13" customWidth="1"/>
    <col min="19" max="19" width="19.7109375" style="13" customWidth="1"/>
    <col min="20" max="20" width="17.85546875" style="13" customWidth="1"/>
    <col min="21" max="21" width="11.5703125" style="13" hidden="1" customWidth="1"/>
    <col min="22" max="22" width="57.140625" style="14" customWidth="1"/>
    <col min="23" max="16384" width="9.140625" style="13"/>
  </cols>
  <sheetData>
    <row r="1" spans="2:22" ht="43.5" customHeight="1" x14ac:dyDescent="0.25">
      <c r="B1" s="131" t="s">
        <v>49</v>
      </c>
      <c r="C1" s="132"/>
      <c r="D1" s="132"/>
    </row>
    <row r="2" spans="2:22" ht="18" customHeight="1" x14ac:dyDescent="0.25">
      <c r="C2" s="13"/>
      <c r="D2" s="15"/>
      <c r="E2" s="16"/>
      <c r="F2" s="17"/>
      <c r="G2" s="17"/>
      <c r="H2" s="17"/>
      <c r="I2" s="13"/>
      <c r="J2" s="18"/>
      <c r="N2" s="19"/>
      <c r="O2" s="17"/>
      <c r="P2" s="17"/>
      <c r="Q2" s="17"/>
      <c r="R2" s="17"/>
      <c r="T2" s="20"/>
      <c r="U2" s="21"/>
      <c r="V2" s="22"/>
    </row>
    <row r="3" spans="2:22" ht="18" customHeight="1" x14ac:dyDescent="0.25">
      <c r="B3" s="23"/>
      <c r="C3" s="24" t="s">
        <v>0</v>
      </c>
      <c r="D3" s="25"/>
      <c r="E3" s="25"/>
      <c r="F3" s="25"/>
      <c r="G3" s="26"/>
      <c r="H3" s="26"/>
      <c r="I3" s="26"/>
      <c r="J3" s="26"/>
      <c r="K3" s="26"/>
      <c r="L3" s="26"/>
      <c r="M3" s="20"/>
      <c r="N3" s="27"/>
      <c r="O3" s="27"/>
      <c r="P3" s="27"/>
      <c r="Q3" s="27"/>
      <c r="R3" s="27"/>
      <c r="T3" s="20"/>
    </row>
    <row r="4" spans="2:22" ht="18" customHeight="1" thickBot="1" x14ac:dyDescent="0.3">
      <c r="B4" s="28"/>
      <c r="C4" s="29" t="s">
        <v>1</v>
      </c>
      <c r="D4" s="25"/>
      <c r="E4" s="25"/>
      <c r="F4" s="25"/>
      <c r="G4" s="25"/>
      <c r="H4" s="25"/>
      <c r="I4" s="20"/>
      <c r="J4" s="20"/>
      <c r="K4" s="20"/>
      <c r="L4" s="20"/>
      <c r="M4" s="20"/>
      <c r="N4" s="17"/>
      <c r="O4" s="17"/>
      <c r="P4" s="17"/>
      <c r="Q4" s="20"/>
      <c r="R4" s="20"/>
      <c r="T4" s="20"/>
    </row>
    <row r="5" spans="2:22" ht="34.5" customHeight="1" thickBot="1" x14ac:dyDescent="0.3">
      <c r="B5" s="30"/>
      <c r="C5" s="31"/>
      <c r="D5" s="32"/>
      <c r="E5" s="32"/>
      <c r="F5" s="17"/>
      <c r="G5" s="33" t="s">
        <v>2</v>
      </c>
      <c r="H5" s="34" t="s">
        <v>2</v>
      </c>
      <c r="I5" s="17"/>
      <c r="J5" s="17"/>
      <c r="N5" s="17"/>
      <c r="O5" s="35"/>
      <c r="P5" s="35"/>
      <c r="R5" s="33" t="s">
        <v>2</v>
      </c>
      <c r="V5" s="18"/>
    </row>
    <row r="6" spans="2:22" ht="76.5" customHeight="1" thickTop="1" thickBot="1" x14ac:dyDescent="0.3">
      <c r="B6" s="36" t="s">
        <v>3</v>
      </c>
      <c r="C6" s="37" t="s">
        <v>22</v>
      </c>
      <c r="D6" s="37" t="s">
        <v>4</v>
      </c>
      <c r="E6" s="37" t="s">
        <v>20</v>
      </c>
      <c r="F6" s="37" t="s">
        <v>21</v>
      </c>
      <c r="G6" s="38" t="s">
        <v>5</v>
      </c>
      <c r="H6" s="38" t="s">
        <v>19</v>
      </c>
      <c r="I6" s="37" t="s">
        <v>23</v>
      </c>
      <c r="J6" s="37" t="s">
        <v>24</v>
      </c>
      <c r="K6" s="37" t="s">
        <v>46</v>
      </c>
      <c r="L6" s="37" t="s">
        <v>25</v>
      </c>
      <c r="M6" s="39" t="s">
        <v>26</v>
      </c>
      <c r="N6" s="37" t="s">
        <v>27</v>
      </c>
      <c r="O6" s="37" t="s">
        <v>35</v>
      </c>
      <c r="P6" s="37" t="s">
        <v>30</v>
      </c>
      <c r="Q6" s="37" t="s">
        <v>6</v>
      </c>
      <c r="R6" s="40" t="s">
        <v>7</v>
      </c>
      <c r="S6" s="39" t="s">
        <v>8</v>
      </c>
      <c r="T6" s="39" t="s">
        <v>9</v>
      </c>
      <c r="U6" s="37" t="s">
        <v>28</v>
      </c>
      <c r="V6" s="41" t="s">
        <v>29</v>
      </c>
    </row>
    <row r="7" spans="2:22" ht="118.5" customHeight="1" thickTop="1" thickBot="1" x14ac:dyDescent="0.3">
      <c r="B7" s="42">
        <v>1</v>
      </c>
      <c r="C7" s="43" t="s">
        <v>50</v>
      </c>
      <c r="D7" s="44">
        <v>1</v>
      </c>
      <c r="E7" s="45" t="s">
        <v>34</v>
      </c>
      <c r="F7" s="46" t="s">
        <v>56</v>
      </c>
      <c r="G7" s="4"/>
      <c r="H7" s="47" t="s">
        <v>32</v>
      </c>
      <c r="I7" s="48" t="s">
        <v>33</v>
      </c>
      <c r="J7" s="45" t="s">
        <v>44</v>
      </c>
      <c r="K7" s="48" t="s">
        <v>47</v>
      </c>
      <c r="L7" s="49" t="s">
        <v>60</v>
      </c>
      <c r="M7" s="50" t="s">
        <v>45</v>
      </c>
      <c r="N7" s="51" t="s">
        <v>53</v>
      </c>
      <c r="O7" s="52" t="s">
        <v>52</v>
      </c>
      <c r="P7" s="53">
        <f t="shared" ref="P7:P14" si="0">D7*Q7</f>
        <v>123500</v>
      </c>
      <c r="Q7" s="54">
        <v>123500</v>
      </c>
      <c r="R7" s="6"/>
      <c r="S7" s="55">
        <f t="shared" ref="S7:S14" si="1">D7*R7</f>
        <v>0</v>
      </c>
      <c r="T7" s="56" t="str">
        <f t="shared" ref="T7" si="2">IF(ISNUMBER(R7), IF(R7&gt;Q7,"NEVYHOVUJE","VYHOVUJE")," ")</f>
        <v xml:space="preserve"> </v>
      </c>
      <c r="U7" s="45"/>
      <c r="V7" s="45" t="s">
        <v>15</v>
      </c>
    </row>
    <row r="8" spans="2:22" ht="409.5" customHeight="1" thickBot="1" x14ac:dyDescent="0.3">
      <c r="B8" s="57">
        <v>2</v>
      </c>
      <c r="C8" s="58" t="s">
        <v>51</v>
      </c>
      <c r="D8" s="59">
        <v>1</v>
      </c>
      <c r="E8" s="60" t="s">
        <v>34</v>
      </c>
      <c r="F8" s="61" t="s">
        <v>57</v>
      </c>
      <c r="G8" s="5"/>
      <c r="H8" s="5"/>
      <c r="I8" s="62" t="s">
        <v>33</v>
      </c>
      <c r="J8" s="63" t="s">
        <v>44</v>
      </c>
      <c r="K8" s="62" t="s">
        <v>47</v>
      </c>
      <c r="L8" s="64" t="s">
        <v>61</v>
      </c>
      <c r="M8" s="65" t="s">
        <v>45</v>
      </c>
      <c r="N8" s="66" t="s">
        <v>54</v>
      </c>
      <c r="O8" s="67" t="s">
        <v>52</v>
      </c>
      <c r="P8" s="68">
        <f t="shared" si="0"/>
        <v>143000</v>
      </c>
      <c r="Q8" s="69">
        <v>143000</v>
      </c>
      <c r="R8" s="7"/>
      <c r="S8" s="70">
        <f t="shared" si="1"/>
        <v>0</v>
      </c>
      <c r="T8" s="71" t="str">
        <f t="shared" ref="T8:T14" si="3">IF(ISNUMBER(R8), IF(R8&gt;Q8,"NEVYHOVUJE","VYHOVUJE")," ")</f>
        <v xml:space="preserve"> </v>
      </c>
      <c r="U8" s="63"/>
      <c r="V8" s="63" t="s">
        <v>13</v>
      </c>
    </row>
    <row r="9" spans="2:22" ht="212.25" customHeight="1" x14ac:dyDescent="0.25">
      <c r="B9" s="72">
        <v>3</v>
      </c>
      <c r="C9" s="73" t="s">
        <v>36</v>
      </c>
      <c r="D9" s="74">
        <v>1</v>
      </c>
      <c r="E9" s="75" t="s">
        <v>34</v>
      </c>
      <c r="F9" s="76" t="s">
        <v>58</v>
      </c>
      <c r="G9" s="3"/>
      <c r="H9" s="3"/>
      <c r="I9" s="119" t="s">
        <v>33</v>
      </c>
      <c r="J9" s="117" t="s">
        <v>44</v>
      </c>
      <c r="K9" s="119" t="s">
        <v>47</v>
      </c>
      <c r="L9" s="128" t="s">
        <v>62</v>
      </c>
      <c r="M9" s="123" t="s">
        <v>45</v>
      </c>
      <c r="N9" s="125" t="s">
        <v>55</v>
      </c>
      <c r="O9" s="121" t="s">
        <v>52</v>
      </c>
      <c r="P9" s="77">
        <f t="shared" si="0"/>
        <v>100000</v>
      </c>
      <c r="Q9" s="78">
        <v>100000</v>
      </c>
      <c r="R9" s="8"/>
      <c r="S9" s="79">
        <f t="shared" si="1"/>
        <v>0</v>
      </c>
      <c r="T9" s="80" t="str">
        <f t="shared" si="3"/>
        <v xml:space="preserve"> </v>
      </c>
      <c r="U9" s="117"/>
      <c r="V9" s="81" t="s">
        <v>14</v>
      </c>
    </row>
    <row r="10" spans="2:22" ht="39" customHeight="1" x14ac:dyDescent="0.25">
      <c r="B10" s="82">
        <v>4</v>
      </c>
      <c r="C10" s="83" t="s">
        <v>37</v>
      </c>
      <c r="D10" s="84">
        <v>1</v>
      </c>
      <c r="E10" s="85" t="s">
        <v>34</v>
      </c>
      <c r="F10" s="86" t="s">
        <v>59</v>
      </c>
      <c r="G10" s="1"/>
      <c r="H10" s="87" t="s">
        <v>32</v>
      </c>
      <c r="I10" s="143"/>
      <c r="J10" s="117"/>
      <c r="K10" s="119"/>
      <c r="L10" s="129"/>
      <c r="M10" s="123"/>
      <c r="N10" s="126"/>
      <c r="O10" s="121"/>
      <c r="P10" s="88">
        <f t="shared" si="0"/>
        <v>5000</v>
      </c>
      <c r="Q10" s="89">
        <v>5000</v>
      </c>
      <c r="R10" s="9"/>
      <c r="S10" s="90">
        <f t="shared" si="1"/>
        <v>0</v>
      </c>
      <c r="T10" s="91" t="str">
        <f t="shared" si="3"/>
        <v xml:space="preserve"> </v>
      </c>
      <c r="U10" s="117"/>
      <c r="V10" s="92" t="s">
        <v>16</v>
      </c>
    </row>
    <row r="11" spans="2:22" ht="39" customHeight="1" x14ac:dyDescent="0.25">
      <c r="B11" s="82">
        <v>5</v>
      </c>
      <c r="C11" s="83" t="s">
        <v>38</v>
      </c>
      <c r="D11" s="84">
        <v>1</v>
      </c>
      <c r="E11" s="85" t="s">
        <v>34</v>
      </c>
      <c r="F11" s="93" t="s">
        <v>63</v>
      </c>
      <c r="G11" s="1"/>
      <c r="H11" s="87" t="s">
        <v>32</v>
      </c>
      <c r="I11" s="143"/>
      <c r="J11" s="117"/>
      <c r="K11" s="119"/>
      <c r="L11" s="129"/>
      <c r="M11" s="123"/>
      <c r="N11" s="126"/>
      <c r="O11" s="121"/>
      <c r="P11" s="88">
        <f t="shared" si="0"/>
        <v>20000</v>
      </c>
      <c r="Q11" s="89">
        <v>20000</v>
      </c>
      <c r="R11" s="9"/>
      <c r="S11" s="90">
        <f t="shared" si="1"/>
        <v>0</v>
      </c>
      <c r="T11" s="91" t="str">
        <f t="shared" si="3"/>
        <v xml:space="preserve"> </v>
      </c>
      <c r="U11" s="117"/>
      <c r="V11" s="92" t="s">
        <v>17</v>
      </c>
    </row>
    <row r="12" spans="2:22" ht="55.5" customHeight="1" x14ac:dyDescent="0.25">
      <c r="B12" s="82">
        <v>6</v>
      </c>
      <c r="C12" s="83" t="s">
        <v>39</v>
      </c>
      <c r="D12" s="84">
        <v>1</v>
      </c>
      <c r="E12" s="85" t="s">
        <v>34</v>
      </c>
      <c r="F12" s="94" t="s">
        <v>48</v>
      </c>
      <c r="G12" s="1"/>
      <c r="H12" s="87" t="s">
        <v>32</v>
      </c>
      <c r="I12" s="143"/>
      <c r="J12" s="117"/>
      <c r="K12" s="119"/>
      <c r="L12" s="129"/>
      <c r="M12" s="123"/>
      <c r="N12" s="126"/>
      <c r="O12" s="121"/>
      <c r="P12" s="88">
        <f t="shared" si="0"/>
        <v>14000</v>
      </c>
      <c r="Q12" s="89">
        <v>14000</v>
      </c>
      <c r="R12" s="9"/>
      <c r="S12" s="90">
        <f t="shared" si="1"/>
        <v>0</v>
      </c>
      <c r="T12" s="91" t="str">
        <f t="shared" si="3"/>
        <v xml:space="preserve"> </v>
      </c>
      <c r="U12" s="117"/>
      <c r="V12" s="116" t="s">
        <v>16</v>
      </c>
    </row>
    <row r="13" spans="2:22" ht="71.25" customHeight="1" x14ac:dyDescent="0.25">
      <c r="B13" s="82">
        <v>7</v>
      </c>
      <c r="C13" s="83" t="s">
        <v>40</v>
      </c>
      <c r="D13" s="84">
        <v>1</v>
      </c>
      <c r="E13" s="85" t="s">
        <v>34</v>
      </c>
      <c r="F13" s="95" t="s">
        <v>41</v>
      </c>
      <c r="G13" s="1"/>
      <c r="H13" s="87" t="s">
        <v>32</v>
      </c>
      <c r="I13" s="143"/>
      <c r="J13" s="117"/>
      <c r="K13" s="119"/>
      <c r="L13" s="129"/>
      <c r="M13" s="123"/>
      <c r="N13" s="126"/>
      <c r="O13" s="121"/>
      <c r="P13" s="88">
        <f t="shared" si="0"/>
        <v>18000</v>
      </c>
      <c r="Q13" s="89">
        <v>18000</v>
      </c>
      <c r="R13" s="9"/>
      <c r="S13" s="90">
        <f t="shared" si="1"/>
        <v>0</v>
      </c>
      <c r="T13" s="91" t="str">
        <f t="shared" si="3"/>
        <v xml:space="preserve"> </v>
      </c>
      <c r="U13" s="117"/>
      <c r="V13" s="117"/>
    </row>
    <row r="14" spans="2:22" ht="47.25" customHeight="1" thickBot="1" x14ac:dyDescent="0.3">
      <c r="B14" s="96">
        <v>8</v>
      </c>
      <c r="C14" s="97" t="s">
        <v>42</v>
      </c>
      <c r="D14" s="98">
        <v>1</v>
      </c>
      <c r="E14" s="99" t="s">
        <v>34</v>
      </c>
      <c r="F14" s="100" t="s">
        <v>43</v>
      </c>
      <c r="G14" s="2"/>
      <c r="H14" s="101" t="s">
        <v>32</v>
      </c>
      <c r="I14" s="144"/>
      <c r="J14" s="118"/>
      <c r="K14" s="120"/>
      <c r="L14" s="130"/>
      <c r="M14" s="124"/>
      <c r="N14" s="127"/>
      <c r="O14" s="122"/>
      <c r="P14" s="102">
        <f t="shared" si="0"/>
        <v>18000</v>
      </c>
      <c r="Q14" s="103">
        <v>18000</v>
      </c>
      <c r="R14" s="10"/>
      <c r="S14" s="104">
        <f t="shared" si="1"/>
        <v>0</v>
      </c>
      <c r="T14" s="105" t="str">
        <f t="shared" si="3"/>
        <v xml:space="preserve"> </v>
      </c>
      <c r="U14" s="118"/>
      <c r="V14" s="118"/>
    </row>
    <row r="15" spans="2:22" ht="13.5" customHeight="1" thickTop="1" thickBot="1" x14ac:dyDescent="0.3">
      <c r="C15" s="13"/>
      <c r="D15" s="13"/>
      <c r="E15" s="13"/>
      <c r="F15" s="13"/>
      <c r="G15" s="13"/>
      <c r="H15" s="13"/>
      <c r="I15" s="13"/>
      <c r="J15" s="13"/>
      <c r="N15" s="13"/>
      <c r="O15" s="13"/>
      <c r="P15" s="13"/>
      <c r="S15" s="106"/>
    </row>
    <row r="16" spans="2:22" ht="60.75" customHeight="1" thickTop="1" thickBot="1" x14ac:dyDescent="0.3">
      <c r="B16" s="133" t="s">
        <v>10</v>
      </c>
      <c r="C16" s="134"/>
      <c r="D16" s="134"/>
      <c r="E16" s="134"/>
      <c r="F16" s="134"/>
      <c r="G16" s="134"/>
      <c r="H16" s="107"/>
      <c r="I16" s="108"/>
      <c r="J16" s="108"/>
      <c r="K16" s="108"/>
      <c r="L16" s="109"/>
      <c r="M16" s="18"/>
      <c r="N16" s="18"/>
      <c r="O16" s="110"/>
      <c r="P16" s="110"/>
      <c r="Q16" s="111" t="s">
        <v>11</v>
      </c>
      <c r="R16" s="135" t="s">
        <v>12</v>
      </c>
      <c r="S16" s="136"/>
      <c r="T16" s="137"/>
      <c r="U16" s="35"/>
      <c r="V16" s="112"/>
    </row>
    <row r="17" spans="2:20" ht="33" customHeight="1" thickTop="1" thickBot="1" x14ac:dyDescent="0.3">
      <c r="B17" s="142" t="s">
        <v>18</v>
      </c>
      <c r="C17" s="142"/>
      <c r="D17" s="142"/>
      <c r="E17" s="142"/>
      <c r="F17" s="142"/>
      <c r="G17" s="142"/>
      <c r="H17" s="142"/>
      <c r="I17" s="142"/>
      <c r="J17" s="142"/>
      <c r="L17" s="15"/>
      <c r="M17" s="15"/>
      <c r="N17" s="15"/>
      <c r="O17" s="113"/>
      <c r="P17" s="113"/>
      <c r="Q17" s="114">
        <f>SUM(P7:P14)</f>
        <v>441500</v>
      </c>
      <c r="R17" s="139">
        <f>SUM(S7:S14)</f>
        <v>0</v>
      </c>
      <c r="S17" s="140"/>
      <c r="T17" s="141"/>
    </row>
    <row r="18" spans="2:20" ht="14.25" customHeight="1" thickTop="1" x14ac:dyDescent="0.25"/>
    <row r="19" spans="2:20" ht="14.25" customHeight="1" x14ac:dyDescent="0.25"/>
    <row r="20" spans="2:20" ht="42" customHeight="1" x14ac:dyDescent="0.25">
      <c r="B20" s="138" t="s">
        <v>31</v>
      </c>
      <c r="C20" s="138"/>
      <c r="D20" s="138"/>
      <c r="E20" s="138"/>
      <c r="F20" s="138"/>
      <c r="G20" s="138"/>
    </row>
    <row r="21" spans="2:20" ht="14.25" customHeight="1" x14ac:dyDescent="0.25"/>
    <row r="22" spans="2:20" ht="14.25" customHeight="1" x14ac:dyDescent="0.25"/>
    <row r="23" spans="2:20" ht="14.25" customHeight="1" x14ac:dyDescent="0.25"/>
    <row r="24" spans="2:20" ht="14.25" customHeight="1" x14ac:dyDescent="0.25"/>
    <row r="25" spans="2:20" ht="14.25" customHeight="1" x14ac:dyDescent="0.25"/>
    <row r="26" spans="2:20" ht="14.25" customHeight="1" x14ac:dyDescent="0.25"/>
    <row r="27" spans="2:20" ht="14.25" customHeight="1" x14ac:dyDescent="0.25"/>
    <row r="28" spans="2:20" ht="14.25" customHeight="1" x14ac:dyDescent="0.25"/>
    <row r="29" spans="2:20" ht="14.25" customHeight="1" x14ac:dyDescent="0.25"/>
    <row r="30" spans="2:20" ht="14.25" customHeight="1" x14ac:dyDescent="0.25"/>
    <row r="31" spans="2:20" ht="14.25" customHeight="1" x14ac:dyDescent="0.25"/>
    <row r="32" spans="2:2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</sheetData>
  <sheetProtection algorithmName="SHA-512" hashValue="bNsT7U50VBvVM+Wh9w4JOhUHj5Y6huIJuIhHl2mKCjB4tknLlqGmUQJrbng4qZ4Cpm2YgygI2KDC5lVAO8sfjA==" saltValue="MO/DyHbK5ZG2SI/m9aX85Q==" spinCount="100000" sheet="1" objects="1" scenarios="1"/>
  <mergeCells count="15">
    <mergeCell ref="B1:D1"/>
    <mergeCell ref="B16:G16"/>
    <mergeCell ref="R16:T16"/>
    <mergeCell ref="B20:G20"/>
    <mergeCell ref="R17:T17"/>
    <mergeCell ref="B17:J17"/>
    <mergeCell ref="I9:I14"/>
    <mergeCell ref="J9:J14"/>
    <mergeCell ref="V12:V14"/>
    <mergeCell ref="U9:U14"/>
    <mergeCell ref="K9:K14"/>
    <mergeCell ref="O9:O14"/>
    <mergeCell ref="M9:M14"/>
    <mergeCell ref="N9:N14"/>
    <mergeCell ref="L9:L14"/>
  </mergeCells>
  <conditionalFormatting sqref="B7:B14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14">
    <cfRule type="containsBlanks" dxfId="9" priority="5">
      <formula>LEN(TRIM(D7))=0</formula>
    </cfRule>
  </conditionalFormatting>
  <conditionalFormatting sqref="G7:H14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4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14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3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14" xr:uid="{00000000-0002-0000-0000-000001000000}">
      <formula1>"ks,bal,sada,"</formula1>
    </dataValidation>
    <dataValidation type="list" allowBlank="1" showInputMessage="1" showErrorMessage="1" sqref="V7:V10" xr:uid="{9FB2C1E0-AE6F-4F90-BFE6-E5D92C2660AF}">
      <formula1>#REF!</formula1>
    </dataValidation>
  </dataValidations>
  <pageMargins left="0.18" right="0.18" top="0.78740157480314965" bottom="0.78740157480314965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2025-04-29T08:39:58Z</cp:lastPrinted>
  <dcterms:created xsi:type="dcterms:W3CDTF">2014-03-05T12:43:32Z</dcterms:created>
  <dcterms:modified xsi:type="dcterms:W3CDTF">2025-04-30T10:47:24Z</dcterms:modified>
</cp:coreProperties>
</file>