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44_Horizont Evropa\1 výzva\"/>
    </mc:Choice>
  </mc:AlternateContent>
  <xr:revisionPtr revIDLastSave="0" documentId="13_ncr:1_{78E1D967-5FA9-4E27-A848-33932A2C5E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Print_Area" localSheetId="0">'Výpočetní technika'!$B$1:$V$15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" l="1"/>
  <c r="S11" i="1"/>
  <c r="T7" i="1"/>
  <c r="S8" i="1"/>
  <c r="S10" i="1" l="1"/>
  <c r="P10" i="1"/>
  <c r="P7" i="1"/>
  <c r="P9" i="1"/>
  <c r="S7" i="1"/>
  <c r="S9" i="1"/>
  <c r="T9" i="1"/>
  <c r="Q14" i="1" l="1"/>
  <c r="R14" i="1"/>
</calcChain>
</file>

<file path=xl/sharedStrings.xml><?xml version="1.0" encoding="utf-8"?>
<sst xmlns="http://schemas.openxmlformats.org/spreadsheetml/2006/main" count="56" uniqueCount="49">
  <si>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</si>
  <si>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</si>
  <si>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</si>
  <si>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</si>
  <si>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</si>
  <si>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</si>
  <si>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</si>
  <si>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</si>
  <si>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</si>
  <si>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</si>
  <si>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</si>
  <si>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</si>
  <si>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 xml:space="preserve">30237000-9 - Součásti, příslušenství a doplňky pro počítače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</si>
  <si>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</si>
  <si>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</si>
  <si>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</si>
  <si>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</si>
  <si>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</si>
  <si>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</si>
  <si>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</si>
  <si>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</si>
  <si>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</si>
  <si>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</si>
  <si>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</si>
  <si>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</si>
  <si>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</si>
  <si>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</si>
  <si>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</si>
  <si>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</si>
  <si>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</si>
  <si>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</si>
  <si>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</si>
  <si>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21 dní</t>
  </si>
  <si>
    <t>Záruka na zboží min. 24 měsíců, 
servis NBD on site.</t>
  </si>
  <si>
    <t xml:space="preserve">Příloha č. 2 Kupní smlouvy - technická specifikace
Výpočetní technika (III.) 044 - 2025 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</si>
  <si>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</si>
  <si>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</si>
  <si>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Ing. Marek Klimko, Ph.D.,
Tel.: 37763 8194, 
e-mail: klimko@fst.zcu.cz</t>
  </si>
  <si>
    <t>Univerzitní 22, 
301 00 Plzeň,
Fakulta strojní - Katedra energetických strojů a zařízení,
místnost UK 724</t>
  </si>
  <si>
    <t>Notebook 16"</t>
  </si>
  <si>
    <t>Záruka na zboží min. 48 měsíců,
servis NBD on site.</t>
  </si>
  <si>
    <t>Operační systém Windows 11 Pro, předinstalovaný (nesmí to být licence typu K12 (EDU)).
OS Windows požadujeme z důvodu kompatibility s interními aplikacemi ZČU (Stag, Magion a další).</t>
  </si>
  <si>
    <t>Notebook 15,6"</t>
  </si>
  <si>
    <t>Výkon procesoru v Passmark CPU více než 24 000 bodů (multithread rating) a 3 300 bodů (single thread rating) - k datu 24.3.2025.
Operační pamět min. 32 GB DDR5.
Displej 15,6" IPS antireflexní, nedotykový, rozlišení min. 1920 x 1080, svítivost min. 250 nits.
Grafická karta s min. 4GB vyhrazené GDDR6 paměti, výkon grafické karty v Passmark GPU min. 6 000 bodů - k datu 24.3.2025.
Úložiště min. 1 TB SSD.
Interní mikrofon a webkamera.
Obsahuje integrovaný bezdrátový adapter WiFi 6E a Bluetooth v5.3.
Porty min.:
 2x USB 3.2
 2x USB-C / Thunderbolt 4
 1x RJ-45 (LAN)
 1x HDMI.
Podsvícená klávesnice s numerickým blokem, jazyk CZ.
Hmotnost max. 1,8 kg.
Záruka min. 24 měsíců, servis NBD on site.</t>
  </si>
  <si>
    <t>Horizont Europe - TREASURE_Towards reliable and safe GFR,
Číslo projektu: 101164616</t>
  </si>
  <si>
    <t>Dokovací stanice k pol. č. 1</t>
  </si>
  <si>
    <r>
      <rPr>
        <b/>
        <sz val="11"/>
        <color theme="1"/>
        <rFont val="Calibri"/>
        <family val="2"/>
        <charset val="238"/>
        <scheme val="minor"/>
      </rPr>
      <t>Dokovací stanice kompatibilní s položkou č. 1.</t>
    </r>
    <r>
      <rPr>
        <sz val="11"/>
        <color theme="1"/>
        <rFont val="Calibri"/>
        <family val="2"/>
        <charset val="238"/>
        <scheme val="minor"/>
      </rPr>
      <t xml:space="preserve">
Vstup USB-C nebo Thunderbolt.
Obsahuje zdroj, přes dokovací stanici lze dobíjet připojené zařízení, tj. nabíjecí výkon dokovací stanice min. 150 W.
Porty min.: 
 2x DisplayPort 1.4
 1x HDMI min. 2.0
 3x USB-A 3.2
 1x USB-C 3.2
 1x Gigabitový Ethernet RJ-45.</t>
    </r>
  </si>
  <si>
    <t>Společná faktura</t>
  </si>
  <si>
    <r>
      <t xml:space="preserve">Výkon procesoru v Passmark CPU více než 29 000 bodů (multithread rating) a 3 600 bodů (single thread rating) - k datu 24.3.2025.
Operační pamět min. 32 GB DDR5.
Displej 16" IPS antireflexní, nedotykový, rozlišení min. 2560 x 1600, svítivost min. 400 nits.
Grafická karta s min. 8 GB vyhrazené GDDR6 paměti, výkon grafické karty v Passmark GPU min. </t>
    </r>
    <r>
      <rPr>
        <sz val="11"/>
        <color rgb="FFFF0000"/>
        <rFont val="Calibri"/>
        <family val="2"/>
        <charset val="238"/>
        <scheme val="minor"/>
      </rPr>
      <t>15 000</t>
    </r>
    <r>
      <rPr>
        <sz val="11"/>
        <color theme="1"/>
        <rFont val="Calibri"/>
        <family val="2"/>
        <charset val="238"/>
        <scheme val="minor"/>
      </rPr>
      <t xml:space="preserve"> bodů - k datu 24.3.2025.
Úložiště min. 2 TB SSD.
Interní mikrofon a webkamera s min. 5 Mpx.
Obsahuje integrovaný bezdrátový adapter WiFi 6E a Bluetooth v5.3.
Porty min.:
 2x USB 3.2
 2x USB-C s Thunderbolt 4
 1x RJ-45 (LAN)
 1x HDMI 2.1.
Možnost připojení dokovací stanice přes USB-C (Thunderbolt) a dobíjení z této dokovací stanice.
Podsvícená klávesnice s numerickým blokem, jazyk CZ.
Hmotnost max. 2,2 kg, celokovové šasi.
Záruka min. 48 měsíců, servis NBD on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</si>
</sst>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7" fillId="0" borderId="0"/>
    <xf numFmtId="0" fontId="8" fillId="0" borderId="0"/>
  </cellStyleXfs>
  <cellXfs count="142">
    <xf numFmtId="0" fontId="0" fillId="0" borderId="0" xfId="0"/>
    <xf numFmtId="0" fontId="0" fillId="0" borderId="0" xfId="0" applyProtection="1"/>
    <xf numFmtId="0" fontId="20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4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21" fillId="0" borderId="0" xfId="0" applyFont="1" applyAlignment="1" applyProtection="1">
      <alignment vertical="top" wrapText="1"/>
    </xf>
    <xf numFmtId="0" fontId="22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Protection="1"/>
    <xf numFmtId="3" fontId="0" fillId="2" borderId="21" xfId="0" applyNumberForma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left" vertical="center" wrapText="1" indent="1"/>
    </xf>
    <xf numFmtId="0" fontId="4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12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2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9" xfId="0" applyNumberForma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left" vertical="center" wrapText="1" indent="1"/>
    </xf>
    <xf numFmtId="0" fontId="23" fillId="4" borderId="20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12" fillId="6" borderId="20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0" fillId="3" borderId="20" xfId="0" applyNumberForma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wrapText="1" indent="1"/>
    </xf>
    <xf numFmtId="0" fontId="23" fillId="4" borderId="13" xfId="0" applyFont="1" applyFill="1" applyBorder="1" applyAlignment="1" applyProtection="1">
      <alignment horizontal="center" vertical="center" wrapText="1"/>
    </xf>
    <xf numFmtId="0" fontId="12" fillId="6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left" vertical="center" wrapText="1" indent="1"/>
    </xf>
    <xf numFmtId="0" fontId="12" fillId="6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23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left" vertical="center" wrapText="1" indent="1"/>
    </xf>
    <xf numFmtId="0" fontId="23" fillId="4" borderId="15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12" fillId="6" borderId="15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2" fillId="0" borderId="0" xfId="2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21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0" borderId="0" xfId="0" applyFont="1" applyAlignment="1" applyProtection="1">
      <alignment horizontal="left" vertical="center" wrapText="1"/>
    </xf>
    <xf numFmtId="0" fontId="13" fillId="4" borderId="22" xfId="0" applyFont="1" applyFill="1" applyBorder="1" applyAlignment="1" applyProtection="1">
      <alignment horizontal="left" vertical="center" wrapText="1" indent="1"/>
      <protection locked="0"/>
    </xf>
    <xf numFmtId="0" fontId="13" fillId="4" borderId="20" xfId="0" applyFont="1" applyFill="1" applyBorder="1" applyAlignment="1" applyProtection="1">
      <alignment horizontal="left" vertical="center" wrapText="1" indent="1"/>
      <protection locked="0"/>
    </xf>
    <xf numFmtId="0" fontId="13" fillId="4" borderId="13" xfId="0" applyFont="1" applyFill="1" applyBorder="1" applyAlignment="1" applyProtection="1">
      <alignment horizontal="left" vertical="center" wrapText="1" indent="1"/>
      <protection locked="0"/>
    </xf>
    <xf numFmtId="0" fontId="13" fillId="4" borderId="23" xfId="0" applyFont="1" applyFill="1" applyBorder="1" applyAlignment="1" applyProtection="1">
      <alignment horizontal="left" vertical="center" wrapText="1" indent="1"/>
      <protection locked="0"/>
    </xf>
    <xf numFmtId="0" fontId="13" fillId="4" borderId="15" xfId="0" applyFont="1" applyFill="1" applyBorder="1" applyAlignment="1" applyProtection="1">
      <alignment horizontal="left" vertical="center" wrapText="1" indent="1"/>
      <protection locked="0"/>
    </xf>
    <xf numFmtId="164" fontId="13" fillId="4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12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1"/>
  <sheetViews>
    <sheetView tabSelected="1" topLeftCell="J1" zoomScale="80" zoomScaleNormal="80" workbookViewId="0">
      <selection activeCell="R7" sqref="R7:R11"/>
    </sheetView>
  </sheetViews>
  <sheetFormatPr defaultRowHeight="15" x14ac:dyDescent="0.25"/>
  <cols>
    <col min="1" max="1" width="1.42578125" style="1" bestFit="1" customWidth="1"/>
    <col min="2" max="2" width="5.7109375" style="1" bestFit="1" customWidth="1"/>
    <col min="3" max="3" width="34.28515625" style="4" customWidth="1"/>
    <col min="4" max="4" width="12.28515625" style="130" customWidth="1"/>
    <col min="5" max="5" width="10.5703125" style="22" customWidth="1"/>
    <col min="6" max="6" width="130.85546875" style="4" customWidth="1"/>
    <col min="7" max="7" width="35.85546875" style="6" customWidth="1"/>
    <col min="8" max="8" width="23.42578125" style="6" customWidth="1"/>
    <col min="9" max="9" width="24" style="6" customWidth="1"/>
    <col min="10" max="10" width="16.140625" style="4" customWidth="1"/>
    <col min="11" max="11" width="38.85546875" style="1" customWidth="1"/>
    <col min="12" max="12" width="33.5703125" style="1" customWidth="1"/>
    <col min="13" max="13" width="29" style="1" customWidth="1"/>
    <col min="14" max="14" width="42.85546875" style="6" customWidth="1"/>
    <col min="15" max="15" width="27.28515625" style="6" customWidth="1"/>
    <col min="16" max="16" width="22.14062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34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13</v>
      </c>
      <c r="D6" s="29" t="s">
        <v>4</v>
      </c>
      <c r="E6" s="29" t="s">
        <v>14</v>
      </c>
      <c r="F6" s="29" t="s">
        <v>15</v>
      </c>
      <c r="G6" s="30" t="s">
        <v>30</v>
      </c>
      <c r="H6" s="30" t="s">
        <v>24</v>
      </c>
      <c r="I6" s="31" t="s">
        <v>16</v>
      </c>
      <c r="J6" s="29" t="s">
        <v>17</v>
      </c>
      <c r="K6" s="29" t="s">
        <v>36</v>
      </c>
      <c r="L6" s="32" t="s">
        <v>18</v>
      </c>
      <c r="M6" s="33" t="s">
        <v>19</v>
      </c>
      <c r="N6" s="32" t="s">
        <v>20</v>
      </c>
      <c r="O6" s="29" t="s">
        <v>28</v>
      </c>
      <c r="P6" s="32" t="s">
        <v>21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22</v>
      </c>
      <c r="V6" s="32" t="s">
        <v>23</v>
      </c>
    </row>
    <row r="7" spans="1:22" ht="272.25" customHeight="1" thickTop="1" x14ac:dyDescent="0.25">
      <c r="A7" s="36"/>
      <c r="B7" s="37">
        <v>1</v>
      </c>
      <c r="C7" s="38" t="s">
        <v>39</v>
      </c>
      <c r="D7" s="39">
        <v>1</v>
      </c>
      <c r="E7" s="40" t="s">
        <v>27</v>
      </c>
      <c r="F7" s="41" t="s">
        <v>48</v>
      </c>
      <c r="G7" s="132"/>
      <c r="H7" s="132"/>
      <c r="I7" s="42" t="s">
        <v>47</v>
      </c>
      <c r="J7" s="42" t="s">
        <v>35</v>
      </c>
      <c r="K7" s="43" t="s">
        <v>44</v>
      </c>
      <c r="L7" s="44" t="s">
        <v>40</v>
      </c>
      <c r="M7" s="45" t="s">
        <v>37</v>
      </c>
      <c r="N7" s="45" t="s">
        <v>38</v>
      </c>
      <c r="O7" s="46" t="s">
        <v>32</v>
      </c>
      <c r="P7" s="47">
        <f>D7*Q7</f>
        <v>60000</v>
      </c>
      <c r="Q7" s="48">
        <v>60000</v>
      </c>
      <c r="R7" s="137"/>
      <c r="S7" s="49">
        <f>D7*R7</f>
        <v>0</v>
      </c>
      <c r="T7" s="50" t="str">
        <f>IF(R7+R8, IF(R7+R8&gt;Q7,"NEVYHOVUJE","VYHOVUJE")," ")</f>
        <v xml:space="preserve"> </v>
      </c>
      <c r="U7" s="51"/>
      <c r="V7" s="52" t="s">
        <v>11</v>
      </c>
    </row>
    <row r="8" spans="1:22" ht="48.75" customHeight="1" x14ac:dyDescent="0.25">
      <c r="A8" s="53"/>
      <c r="B8" s="54"/>
      <c r="C8" s="55"/>
      <c r="D8" s="56"/>
      <c r="E8" s="57"/>
      <c r="F8" s="58" t="s">
        <v>41</v>
      </c>
      <c r="G8" s="133"/>
      <c r="H8" s="59" t="s">
        <v>31</v>
      </c>
      <c r="I8" s="60"/>
      <c r="J8" s="61"/>
      <c r="K8" s="61"/>
      <c r="L8" s="62"/>
      <c r="M8" s="63"/>
      <c r="N8" s="63"/>
      <c r="O8" s="64"/>
      <c r="P8" s="65"/>
      <c r="Q8" s="66"/>
      <c r="R8" s="138"/>
      <c r="S8" s="67">
        <f>D7*R8</f>
        <v>0</v>
      </c>
      <c r="T8" s="68"/>
      <c r="U8" s="69"/>
      <c r="V8" s="70"/>
    </row>
    <row r="9" spans="1:22" ht="183.75" customHeight="1" x14ac:dyDescent="0.25">
      <c r="A9" s="53"/>
      <c r="B9" s="71">
        <v>2</v>
      </c>
      <c r="C9" s="72" t="s">
        <v>45</v>
      </c>
      <c r="D9" s="73">
        <v>1</v>
      </c>
      <c r="E9" s="74" t="s">
        <v>27</v>
      </c>
      <c r="F9" s="75" t="s">
        <v>46</v>
      </c>
      <c r="G9" s="134"/>
      <c r="H9" s="76" t="s">
        <v>31</v>
      </c>
      <c r="I9" s="60"/>
      <c r="J9" s="61"/>
      <c r="K9" s="61"/>
      <c r="L9" s="77"/>
      <c r="M9" s="63"/>
      <c r="N9" s="63"/>
      <c r="O9" s="64"/>
      <c r="P9" s="78">
        <f>D9*Q9</f>
        <v>7000</v>
      </c>
      <c r="Q9" s="79">
        <v>7000</v>
      </c>
      <c r="R9" s="139"/>
      <c r="S9" s="80">
        <f>D9*R9</f>
        <v>0</v>
      </c>
      <c r="T9" s="81" t="str">
        <f t="shared" ref="T9" si="0">IF(ISNUMBER(R9), IF(R9&gt;Q9,"NEVYHOVUJE","VYHOVUJE")," ")</f>
        <v xml:space="preserve"> </v>
      </c>
      <c r="U9" s="69"/>
      <c r="V9" s="82" t="s">
        <v>12</v>
      </c>
    </row>
    <row r="10" spans="1:22" ht="259.5" customHeight="1" x14ac:dyDescent="0.25">
      <c r="A10" s="53"/>
      <c r="B10" s="83">
        <v>3</v>
      </c>
      <c r="C10" s="84" t="s">
        <v>42</v>
      </c>
      <c r="D10" s="85">
        <v>1</v>
      </c>
      <c r="E10" s="86" t="s">
        <v>27</v>
      </c>
      <c r="F10" s="87" t="s">
        <v>43</v>
      </c>
      <c r="G10" s="135"/>
      <c r="H10" s="135"/>
      <c r="I10" s="60"/>
      <c r="J10" s="61"/>
      <c r="K10" s="61"/>
      <c r="L10" s="88" t="s">
        <v>33</v>
      </c>
      <c r="M10" s="63"/>
      <c r="N10" s="63"/>
      <c r="O10" s="64"/>
      <c r="P10" s="89">
        <f>D10*Q10</f>
        <v>45000</v>
      </c>
      <c r="Q10" s="90">
        <v>45000</v>
      </c>
      <c r="R10" s="140"/>
      <c r="S10" s="91">
        <f>D10*R10</f>
        <v>0</v>
      </c>
      <c r="T10" s="92" t="str">
        <f>IF(R10+R11, IF(R10+R11&gt;Q10,"NEVYHOVUJE","VYHOVUJE")," ")</f>
        <v xml:space="preserve"> </v>
      </c>
      <c r="U10" s="69"/>
      <c r="V10" s="93" t="s">
        <v>11</v>
      </c>
    </row>
    <row r="11" spans="1:22" ht="55.5" customHeight="1" thickBot="1" x14ac:dyDescent="0.3">
      <c r="A11" s="53"/>
      <c r="B11" s="94"/>
      <c r="C11" s="95"/>
      <c r="D11" s="96"/>
      <c r="E11" s="97"/>
      <c r="F11" s="98" t="s">
        <v>41</v>
      </c>
      <c r="G11" s="136"/>
      <c r="H11" s="99" t="s">
        <v>31</v>
      </c>
      <c r="I11" s="95"/>
      <c r="J11" s="100"/>
      <c r="K11" s="100"/>
      <c r="L11" s="101"/>
      <c r="M11" s="102"/>
      <c r="N11" s="102"/>
      <c r="O11" s="103"/>
      <c r="P11" s="104"/>
      <c r="Q11" s="105"/>
      <c r="R11" s="141"/>
      <c r="S11" s="106">
        <f>D10*R11</f>
        <v>0</v>
      </c>
      <c r="T11" s="107"/>
      <c r="U11" s="108"/>
      <c r="V11" s="109"/>
    </row>
    <row r="12" spans="1:22" ht="17.45" customHeight="1" thickTop="1" thickBot="1" x14ac:dyDescent="0.3">
      <c r="C12" s="1"/>
      <c r="D12" s="1"/>
      <c r="E12" s="1"/>
      <c r="F12" s="1"/>
      <c r="G12" s="1"/>
      <c r="H12" s="1"/>
      <c r="I12" s="1"/>
      <c r="J12" s="1"/>
      <c r="N12" s="1"/>
      <c r="O12" s="1"/>
      <c r="P12" s="1"/>
    </row>
    <row r="13" spans="1:22" ht="51.75" customHeight="1" thickTop="1" thickBot="1" x14ac:dyDescent="0.3">
      <c r="B13" s="110" t="s">
        <v>26</v>
      </c>
      <c r="C13" s="110"/>
      <c r="D13" s="110"/>
      <c r="E13" s="110"/>
      <c r="F13" s="110"/>
      <c r="G13" s="110"/>
      <c r="H13" s="111"/>
      <c r="I13" s="111"/>
      <c r="J13" s="112"/>
      <c r="K13" s="112"/>
      <c r="L13" s="27"/>
      <c r="M13" s="27"/>
      <c r="N13" s="27"/>
      <c r="O13" s="113"/>
      <c r="P13" s="113"/>
      <c r="Q13" s="114" t="s">
        <v>9</v>
      </c>
      <c r="R13" s="115" t="s">
        <v>10</v>
      </c>
      <c r="S13" s="116"/>
      <c r="T13" s="117"/>
      <c r="U13" s="118"/>
      <c r="V13" s="119"/>
    </row>
    <row r="14" spans="1:22" ht="50.45" customHeight="1" thickTop="1" thickBot="1" x14ac:dyDescent="0.3">
      <c r="B14" s="120" t="s">
        <v>25</v>
      </c>
      <c r="C14" s="120"/>
      <c r="D14" s="120"/>
      <c r="E14" s="120"/>
      <c r="F14" s="120"/>
      <c r="G14" s="120"/>
      <c r="H14" s="120"/>
      <c r="I14" s="121"/>
      <c r="L14" s="7"/>
      <c r="M14" s="7"/>
      <c r="N14" s="7"/>
      <c r="O14" s="122"/>
      <c r="P14" s="122"/>
      <c r="Q14" s="123">
        <f>SUM(P7:P11)</f>
        <v>112000</v>
      </c>
      <c r="R14" s="124">
        <f>SUM(S7:S11)</f>
        <v>0</v>
      </c>
      <c r="S14" s="125"/>
      <c r="T14" s="126"/>
    </row>
    <row r="15" spans="1:22" ht="15.75" thickTop="1" x14ac:dyDescent="0.25">
      <c r="B15" s="127" t="s">
        <v>29</v>
      </c>
      <c r="C15" s="127"/>
      <c r="D15" s="127"/>
      <c r="E15" s="127"/>
      <c r="F15" s="127"/>
      <c r="G15" s="127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x14ac:dyDescent="0.25">
      <c r="B16" s="128"/>
      <c r="C16" s="128"/>
      <c r="D16" s="128"/>
      <c r="E16" s="128"/>
      <c r="F16" s="128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2:19" x14ac:dyDescent="0.25">
      <c r="B17" s="128"/>
      <c r="C17" s="128"/>
      <c r="D17" s="128"/>
      <c r="E17" s="128"/>
      <c r="F17" s="128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28"/>
      <c r="C18" s="128"/>
      <c r="D18" s="128"/>
      <c r="E18" s="128"/>
      <c r="F18" s="128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ht="19.899999999999999" customHeight="1" x14ac:dyDescent="0.25">
      <c r="C19" s="112"/>
      <c r="D19" s="129"/>
      <c r="E19" s="112"/>
      <c r="F19" s="112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ht="19.899999999999999" customHeight="1" x14ac:dyDescent="0.25">
      <c r="H20" s="131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12"/>
      <c r="D21" s="129"/>
      <c r="E21" s="112"/>
      <c r="F21" s="112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C22" s="112"/>
      <c r="D22" s="129"/>
      <c r="E22" s="112"/>
      <c r="F22" s="112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12"/>
      <c r="D23" s="129"/>
      <c r="E23" s="112"/>
      <c r="F23" s="112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12"/>
      <c r="D24" s="129"/>
      <c r="E24" s="112"/>
      <c r="F24" s="112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12"/>
      <c r="D25" s="129"/>
      <c r="E25" s="112"/>
      <c r="F25" s="112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12"/>
      <c r="D26" s="129"/>
      <c r="E26" s="112"/>
      <c r="F26" s="112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12"/>
      <c r="D27" s="129"/>
      <c r="E27" s="112"/>
      <c r="F27" s="112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12"/>
      <c r="D28" s="129"/>
      <c r="E28" s="112"/>
      <c r="F28" s="112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12"/>
      <c r="D29" s="129"/>
      <c r="E29" s="112"/>
      <c r="F29" s="112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12"/>
      <c r="D30" s="129"/>
      <c r="E30" s="112"/>
      <c r="F30" s="112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12"/>
      <c r="D31" s="129"/>
      <c r="E31" s="112"/>
      <c r="F31" s="112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12"/>
      <c r="D32" s="129"/>
      <c r="E32" s="112"/>
      <c r="F32" s="112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12"/>
      <c r="D33" s="129"/>
      <c r="E33" s="112"/>
      <c r="F33" s="112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12"/>
      <c r="D34" s="129"/>
      <c r="E34" s="112"/>
      <c r="F34" s="112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12"/>
      <c r="D35" s="129"/>
      <c r="E35" s="112"/>
      <c r="F35" s="112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12"/>
      <c r="D36" s="129"/>
      <c r="E36" s="112"/>
      <c r="F36" s="112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12"/>
      <c r="D37" s="129"/>
      <c r="E37" s="112"/>
      <c r="F37" s="112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12"/>
      <c r="D38" s="129"/>
      <c r="E38" s="112"/>
      <c r="F38" s="112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12"/>
      <c r="D39" s="129"/>
      <c r="E39" s="112"/>
      <c r="F39" s="112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12"/>
      <c r="D40" s="129"/>
      <c r="E40" s="112"/>
      <c r="F40" s="112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12"/>
      <c r="D41" s="129"/>
      <c r="E41" s="112"/>
      <c r="F41" s="112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12"/>
      <c r="D42" s="129"/>
      <c r="E42" s="112"/>
      <c r="F42" s="112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12"/>
      <c r="D43" s="129"/>
      <c r="E43" s="112"/>
      <c r="F43" s="112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12"/>
      <c r="D44" s="129"/>
      <c r="E44" s="112"/>
      <c r="F44" s="112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12"/>
      <c r="D45" s="129"/>
      <c r="E45" s="112"/>
      <c r="F45" s="112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12"/>
      <c r="D46" s="129"/>
      <c r="E46" s="112"/>
      <c r="F46" s="112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12"/>
      <c r="D47" s="129"/>
      <c r="E47" s="112"/>
      <c r="F47" s="112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12"/>
      <c r="D48" s="129"/>
      <c r="E48" s="112"/>
      <c r="F48" s="112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12"/>
      <c r="D49" s="129"/>
      <c r="E49" s="112"/>
      <c r="F49" s="112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12"/>
      <c r="D50" s="129"/>
      <c r="E50" s="112"/>
      <c r="F50" s="112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12"/>
      <c r="D51" s="129"/>
      <c r="E51" s="112"/>
      <c r="F51" s="112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12"/>
      <c r="D52" s="129"/>
      <c r="E52" s="112"/>
      <c r="F52" s="112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12"/>
      <c r="D53" s="129"/>
      <c r="E53" s="112"/>
      <c r="F53" s="112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12"/>
      <c r="D54" s="129"/>
      <c r="E54" s="112"/>
      <c r="F54" s="112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12"/>
      <c r="D55" s="129"/>
      <c r="E55" s="112"/>
      <c r="F55" s="112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12"/>
      <c r="D56" s="129"/>
      <c r="E56" s="112"/>
      <c r="F56" s="112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12"/>
      <c r="D57" s="129"/>
      <c r="E57" s="112"/>
      <c r="F57" s="112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12"/>
      <c r="D58" s="129"/>
      <c r="E58" s="112"/>
      <c r="F58" s="112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12"/>
      <c r="D59" s="129"/>
      <c r="E59" s="112"/>
      <c r="F59" s="112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12"/>
      <c r="D60" s="129"/>
      <c r="E60" s="112"/>
      <c r="F60" s="112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12"/>
      <c r="D61" s="129"/>
      <c r="E61" s="112"/>
      <c r="F61" s="112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12"/>
      <c r="D62" s="129"/>
      <c r="E62" s="112"/>
      <c r="F62" s="112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12"/>
      <c r="D63" s="129"/>
      <c r="E63" s="112"/>
      <c r="F63" s="112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12"/>
      <c r="D64" s="129"/>
      <c r="E64" s="112"/>
      <c r="F64" s="112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12"/>
      <c r="D65" s="129"/>
      <c r="E65" s="112"/>
      <c r="F65" s="112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12"/>
      <c r="D66" s="129"/>
      <c r="E66" s="112"/>
      <c r="F66" s="112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12"/>
      <c r="D67" s="129"/>
      <c r="E67" s="112"/>
      <c r="F67" s="112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12"/>
      <c r="D68" s="129"/>
      <c r="E68" s="112"/>
      <c r="F68" s="112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12"/>
      <c r="D69" s="129"/>
      <c r="E69" s="112"/>
      <c r="F69" s="112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12"/>
      <c r="D70" s="129"/>
      <c r="E70" s="112"/>
      <c r="F70" s="112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12"/>
      <c r="D71" s="129"/>
      <c r="E71" s="112"/>
      <c r="F71" s="112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12"/>
      <c r="D72" s="129"/>
      <c r="E72" s="112"/>
      <c r="F72" s="112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12"/>
      <c r="D73" s="129"/>
      <c r="E73" s="112"/>
      <c r="F73" s="112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12"/>
      <c r="D74" s="129"/>
      <c r="E74" s="112"/>
      <c r="F74" s="112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12"/>
      <c r="D75" s="129"/>
      <c r="E75" s="112"/>
      <c r="F75" s="112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12"/>
      <c r="D76" s="129"/>
      <c r="E76" s="112"/>
      <c r="F76" s="112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12"/>
      <c r="D77" s="129"/>
      <c r="E77" s="112"/>
      <c r="F77" s="112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12"/>
      <c r="D78" s="129"/>
      <c r="E78" s="112"/>
      <c r="F78" s="112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12"/>
      <c r="D79" s="129"/>
      <c r="E79" s="112"/>
      <c r="F79" s="112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12"/>
      <c r="D80" s="129"/>
      <c r="E80" s="112"/>
      <c r="F80" s="112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12"/>
      <c r="D81" s="129"/>
      <c r="E81" s="112"/>
      <c r="F81" s="112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12"/>
      <c r="D82" s="129"/>
      <c r="E82" s="112"/>
      <c r="F82" s="112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12"/>
      <c r="D83" s="129"/>
      <c r="E83" s="112"/>
      <c r="F83" s="112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12"/>
      <c r="D84" s="129"/>
      <c r="E84" s="112"/>
      <c r="F84" s="112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12"/>
      <c r="D85" s="129"/>
      <c r="E85" s="112"/>
      <c r="F85" s="112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12"/>
      <c r="D86" s="129"/>
      <c r="E86" s="112"/>
      <c r="F86" s="112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12"/>
      <c r="D87" s="129"/>
      <c r="E87" s="112"/>
      <c r="F87" s="112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12"/>
      <c r="D88" s="129"/>
      <c r="E88" s="112"/>
      <c r="F88" s="112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12"/>
      <c r="D89" s="129"/>
      <c r="E89" s="112"/>
      <c r="F89" s="112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12"/>
      <c r="D90" s="129"/>
      <c r="E90" s="112"/>
      <c r="F90" s="112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12"/>
      <c r="D91" s="129"/>
      <c r="E91" s="112"/>
      <c r="F91" s="112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12"/>
      <c r="D92" s="129"/>
      <c r="E92" s="112"/>
      <c r="F92" s="112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12"/>
      <c r="D93" s="129"/>
      <c r="E93" s="112"/>
      <c r="F93" s="112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12"/>
      <c r="D94" s="129"/>
      <c r="E94" s="112"/>
      <c r="F94" s="112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12"/>
      <c r="D95" s="129"/>
      <c r="E95" s="112"/>
      <c r="F95" s="112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12"/>
      <c r="D96" s="129"/>
      <c r="E96" s="112"/>
      <c r="F96" s="112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12"/>
      <c r="D97" s="129"/>
      <c r="E97" s="112"/>
      <c r="F97" s="112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12"/>
      <c r="D98" s="129"/>
      <c r="E98" s="112"/>
      <c r="F98" s="112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12"/>
      <c r="D99" s="129"/>
      <c r="E99" s="112"/>
      <c r="F99" s="112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12"/>
      <c r="D100" s="129"/>
      <c r="E100" s="112"/>
      <c r="F100" s="112"/>
      <c r="G100" s="16"/>
      <c r="H100" s="16"/>
      <c r="I100" s="11"/>
      <c r="J100" s="11"/>
      <c r="K100" s="11"/>
      <c r="L100" s="11"/>
      <c r="M100" s="11"/>
      <c r="N100" s="17"/>
      <c r="O100" s="17"/>
      <c r="P100" s="17"/>
    </row>
    <row r="101" spans="3:19" ht="19.899999999999999" customHeight="1" x14ac:dyDescent="0.25">
      <c r="C101" s="1"/>
      <c r="E101" s="1"/>
      <c r="F101" s="1"/>
      <c r="J101" s="1"/>
    </row>
    <row r="102" spans="3:19" ht="19.899999999999999" customHeight="1" x14ac:dyDescent="0.25">
      <c r="C102" s="1"/>
      <c r="E102" s="1"/>
      <c r="F102" s="1"/>
      <c r="J102" s="1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x14ac:dyDescent="0.25">
      <c r="C109" s="1"/>
      <c r="E109" s="1"/>
      <c r="F109" s="1"/>
      <c r="J109" s="1"/>
    </row>
    <row r="110" spans="3:19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</sheetData>
  <sheetProtection algorithmName="SHA-512" hashValue="pi7i02K2+PrNmtI+C94i4sVjmwv26+AH5iBEG8Gfd09hAtrUfAwu1Q19wOUIJ8zXLqUFUc702frMXTd44YqnYg==" saltValue="vETf7SfwRvOJW4PpavLzrw==" spinCount="100000" sheet="1" objects="1" scenarios="1"/>
  <mergeCells count="32">
    <mergeCell ref="B1:D1"/>
    <mergeCell ref="G5:H5"/>
    <mergeCell ref="B15:G15"/>
    <mergeCell ref="R14:T14"/>
    <mergeCell ref="R13:T13"/>
    <mergeCell ref="B13:G13"/>
    <mergeCell ref="B14:H14"/>
    <mergeCell ref="T7:T8"/>
    <mergeCell ref="V7:V8"/>
    <mergeCell ref="T10:T11"/>
    <mergeCell ref="U7:U11"/>
    <mergeCell ref="V10:V11"/>
    <mergeCell ref="D7:D8"/>
    <mergeCell ref="E7:E8"/>
    <mergeCell ref="B10:B11"/>
    <mergeCell ref="C10:C11"/>
    <mergeCell ref="D10:D11"/>
    <mergeCell ref="E10:E11"/>
    <mergeCell ref="Q10:Q11"/>
    <mergeCell ref="P10:P11"/>
    <mergeCell ref="I7:I11"/>
    <mergeCell ref="J7:J11"/>
    <mergeCell ref="K7:K11"/>
    <mergeCell ref="L10:L11"/>
    <mergeCell ref="M7:M11"/>
    <mergeCell ref="N7:N11"/>
    <mergeCell ref="O7:O11"/>
    <mergeCell ref="B7:B8"/>
    <mergeCell ref="C7:C8"/>
    <mergeCell ref="L7:L8"/>
    <mergeCell ref="Q7:Q8"/>
    <mergeCell ref="P7:P8"/>
  </mergeCells>
  <conditionalFormatting sqref="B7 B9:B10">
    <cfRule type="cellIs" dxfId="11" priority="100" operator="greaterThanOrEqual">
      <formula>1</formula>
    </cfRule>
    <cfRule type="containsBlanks" dxfId="10" priority="103">
      <formula>LEN(TRIM(B7))=0</formula>
    </cfRule>
  </conditionalFormatting>
  <conditionalFormatting sqref="D7 D9:D10">
    <cfRule type="containsBlanks" dxfId="9" priority="7">
      <formula>LEN(TRIM(D7))=0</formula>
    </cfRule>
  </conditionalFormatting>
  <conditionalFormatting sqref="G7:H11">
    <cfRule type="notContainsBlanks" dxfId="8" priority="1">
      <formula>LEN(TRIM(G7))&gt;0</formula>
    </cfRule>
    <cfRule type="notContainsBlanks" dxfId="7" priority="2">
      <formula>LEN(TRIM(G7))&gt;0</formula>
    </cfRule>
    <cfRule type="notContainsBlanks" dxfId="6" priority="3">
      <formula>LEN(TRIM(G7))&gt;0</formula>
    </cfRule>
    <cfRule type="containsBlanks" dxfId="5" priority="4">
      <formula>LEN(TRIM(G7))=0</formula>
    </cfRule>
  </conditionalFormatting>
  <conditionalFormatting sqref="R7:R11">
    <cfRule type="notContainsBlanks" dxfId="4" priority="77">
      <formula>LEN(TRIM(R7))&gt;0</formula>
    </cfRule>
    <cfRule type="notContainsBlanks" dxfId="3" priority="78">
      <formula>LEN(TRIM(R7))&gt;0</formula>
    </cfRule>
    <cfRule type="containsBlanks" dxfId="2" priority="80">
      <formula>LEN(TRIM(R7))=0</formula>
    </cfRule>
  </conditionalFormatting>
  <conditionalFormatting sqref="T7 T9:T10">
    <cfRule type="cellIs" dxfId="1" priority="86" operator="equal">
      <formula>"NEVYHOVUJE"</formula>
    </cfRule>
    <cfRule type="cellIs" dxfId="0" priority="87" operator="equal">
      <formula>"VYHOVUJE"</formula>
    </cfRule>
  </conditionalFormatting>
  <dataValidations count="2">
    <dataValidation type="list" allowBlank="1" showInputMessage="1" showErrorMessage="1" sqref="J7" xr:uid="{48CFB74B-9296-4A50-982E-BC79A8E838C1}">
      <formula1>"ANO,NE"</formula1>
    </dataValidation>
    <dataValidation type="list" showInputMessage="1" showErrorMessage="1" sqref="E9:E10 E7" xr:uid="{8C26EAE3-16EE-4825-9C10-C919BCF6B1BA}">
      <formula1>"ks,bal,sada,m,"</formula1>
    </dataValidation>
  </dataValidations>
  <pageMargins left="0.19685039370078741" right="0.15748031496062992" top="3.937007874015748E-2" bottom="0.11811023622047245" header="7.874015748031496E-2" footer="7.874015748031496E-2"/>
  <pageSetup paperSize="9" scale="22" orientation="landscape" r:id="rId1"/>
  <ignoredErrors>
    <ignoredError sqref="S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C1A1DA-6ACC-4672-8EF8-53527C56A2C5}">
          <x14:formula1>
            <xm:f>#REF!</xm:f>
          </x14:formula1>
          <xm:sqref>V9:V10 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2025-04-09T06:18:56Z</cp:lastPrinted>
  <dcterms:created xsi:type="dcterms:W3CDTF">2014-03-05T12:43:32Z</dcterms:created>
  <dcterms:modified xsi:type="dcterms:W3CDTF">2025-04-25T05:17:43Z</dcterms:modified>
</cp:coreProperties>
</file>