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49\1 výzva\"/>
    </mc:Choice>
  </mc:AlternateContent>
  <xr:revisionPtr revIDLastSave="0" documentId="13_ncr:1_{18C05BD1-838C-402F-8A88-34CD7C09D08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5" i="1" l="1"/>
  <c r="S26" i="1"/>
  <c r="T22" i="1"/>
  <c r="S23" i="1"/>
  <c r="T20" i="1"/>
  <c r="S21" i="1"/>
  <c r="T25" i="1" l="1"/>
  <c r="S27" i="1"/>
  <c r="T27" i="1"/>
  <c r="S28" i="1"/>
  <c r="T28" i="1"/>
  <c r="P28" i="1"/>
  <c r="P12" i="1" l="1"/>
  <c r="P13" i="1"/>
  <c r="P14" i="1"/>
  <c r="P15" i="1"/>
  <c r="P16" i="1"/>
  <c r="P17" i="1"/>
  <c r="P18" i="1"/>
  <c r="P19" i="1"/>
  <c r="P20" i="1"/>
  <c r="P22" i="1"/>
  <c r="P24" i="1"/>
  <c r="P25" i="1"/>
  <c r="P27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S22" i="1"/>
  <c r="S24" i="1"/>
  <c r="T24" i="1"/>
  <c r="P8" i="1" l="1"/>
  <c r="P9" i="1"/>
  <c r="P10" i="1"/>
  <c r="P11" i="1"/>
  <c r="P29" i="1"/>
  <c r="P30" i="1"/>
  <c r="S8" i="1"/>
  <c r="T8" i="1"/>
  <c r="S9" i="1"/>
  <c r="T9" i="1"/>
  <c r="S10" i="1"/>
  <c r="T10" i="1"/>
  <c r="S11" i="1"/>
  <c r="T11" i="1"/>
  <c r="S29" i="1"/>
  <c r="T29" i="1"/>
  <c r="S30" i="1"/>
  <c r="T30" i="1"/>
  <c r="T7" i="1"/>
  <c r="S7" i="1" l="1"/>
  <c r="R33" i="1" s="1"/>
  <c r="P7" i="1"/>
  <c r="Q33" i="1" s="1"/>
</calcChain>
</file>

<file path=xl/sharedStrings.xml><?xml version="1.0" encoding="utf-8"?>
<sst xmlns="http://schemas.openxmlformats.org/spreadsheetml/2006/main" count="134" uniqueCount="85">
  <si>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</si>
  <si>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</si>
  <si>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</si>
  <si>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</si>
  <si>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</si>
  <si>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</si>
  <si>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</si>
  <si>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</si>
  <si>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</si>
  <si>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</si>
  <si>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</si>
  <si>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</si>
  <si>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30233131-8 - Disketové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</si>
  <si>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</si>
  <si>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</si>
  <si>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</si>
  <si>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</si>
  <si>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</si>
  <si>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</si>
  <si>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</si>
  <si>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</si>
  <si>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</si>
  <si>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</si>
  <si>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</si>
  <si>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</si>
  <si>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</si>
  <si>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</si>
  <si>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</si>
  <si>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</si>
  <si>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</si>
  <si>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</si>
  <si>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</si>
  <si>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</si>
  <si>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</si>
  <si>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</si>
  <si>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>Pokud financováno z projektových prostředků, pak ŘEŠITEL uvede: NÁZEV A ČÍSLO DOTAČNÍHO PROJEKTU</t>
  </si>
  <si>
    <t xml:space="preserve">Příloha č. 2 Kupní smlouvy - technická specifikace
Výpočetní technika (III.) 049 - 2025 </t>
  </si>
  <si>
    <t>ks</t>
  </si>
  <si>
    <t>Adaptér USB 3.0</t>
  </si>
  <si>
    <t>Adaptér USB-A 3.0 na HDMI</t>
  </si>
  <si>
    <t>USB 3.0 SLIM HUB 4 Port</t>
  </si>
  <si>
    <t>Univerzální nabíjecí kabel 3v1</t>
  </si>
  <si>
    <t>Společná faktura</t>
  </si>
  <si>
    <t>Ivana Jílková,
Tel.: 737 574 516,
37763 1085</t>
  </si>
  <si>
    <t>Univerzitní 22, 
301 00 Plzeň,
budova Fakulty strojní -  Projektové centrum, 
místnost UF 234</t>
  </si>
  <si>
    <t xml:space="preserve">Bezdrátová myš </t>
  </si>
  <si>
    <t>3 tlačítka, napájení: 1× AA baterie.</t>
  </si>
  <si>
    <t>Bezdrátová ergonomická myš</t>
  </si>
  <si>
    <t>Myš vertikální, bezdrátová, optická, min. 1600DPI, 6 tlačítek, USB a bezdrátový USB přijímač, černá.</t>
  </si>
  <si>
    <t>USB flash disk</t>
  </si>
  <si>
    <t>USB flash disk 512GB</t>
  </si>
  <si>
    <t>USB flash disk 256GB</t>
  </si>
  <si>
    <t>Kapacita min. 512 GB, rozhraní USB 3.2 Gen 1 (kompatibilní s USB 2.0) , materiál - kov.</t>
  </si>
  <si>
    <t>Flashdisk min. 256 GB, rychlost čtení až 300 MB/s, kovové provedení, odolný vodě.</t>
  </si>
  <si>
    <t>USB kabel</t>
  </si>
  <si>
    <t>USB 2.0 kabel typu A-B pro propojení tiskárny s počítačem, délka 3 m.</t>
  </si>
  <si>
    <t>USB flash disk, kapacita min. 64 GB , odolné provedení, kovové pouzdro.</t>
  </si>
  <si>
    <t>Externí disk</t>
  </si>
  <si>
    <t>Externí disk M,2 s připojením USB-C, typ SSD.
Rozhraní USB 3.2 Gen 2 (USB 3.1).
Rychlost čtení min. 1050MB/s, rychlost zápisu min. 1000MB/s.
Kapacita úložiště min. 512GB, kapacita disku min. 500GB.
Součástí balení je kabel.
Barva se preferuje růžová.
Materiál plast, hliník.</t>
  </si>
  <si>
    <t>Adaptér USB 3.0 vhodný pro přivedení vysokorychlostního internetu do zařízení bez ethernetového portu.</t>
  </si>
  <si>
    <t>Adaptér USB-A 3.0 na HDMI.</t>
  </si>
  <si>
    <t>Rozhraní: 4x USB 3.0 (zpětně kompatibilní s USB 2.0).</t>
  </si>
  <si>
    <t>USB kabel - USB-A  USB-C</t>
  </si>
  <si>
    <t>Podložka pod zápěstí (podél klávesnice)</t>
  </si>
  <si>
    <t>Podložka pod myš</t>
  </si>
  <si>
    <t>Nastavitelná, gelová, s podporou zápěstí, černá, materiál textil a paměťová pěna, pod zápěstí.</t>
  </si>
  <si>
    <r>
      <t>Kompletní podpěra zápěstí - pro Full-size klávesnice, vrstva z paměťové pěny, protiskluzová spodní část, rozměry cc</t>
    </r>
    <r>
      <rPr>
        <sz val="11"/>
        <rFont val="Calibri"/>
        <family val="2"/>
        <charset val="238"/>
        <scheme val="minor"/>
      </rPr>
      <t>a 430 x 80 x 10 mm (délka x šířka x výška).</t>
    </r>
  </si>
  <si>
    <r>
      <t>USB-C - USB-A</t>
    </r>
    <r>
      <rPr>
        <sz val="11"/>
        <rFont val="Calibri"/>
        <family val="2"/>
        <charset val="238"/>
        <scheme val="minor"/>
      </rPr>
      <t xml:space="preserve"> 3.0 Braided</t>
    </r>
    <r>
      <rPr>
        <sz val="11"/>
        <color theme="1"/>
        <rFont val="Calibri"/>
        <family val="2"/>
        <charset val="238"/>
        <scheme val="minor"/>
      </rPr>
      <t>, délka 0,5 m.</t>
    </r>
  </si>
  <si>
    <t>Notebook 16"</t>
  </si>
  <si>
    <t>Velikost pevného disku (SSD) min. 1 000 GB (1 TB).
Velikost operační paměti RAM min. 16 GB.
Úhlopříčka displeje 16", min. 2K 120Hz OLED displej, lesklý typ displeje.
Provedení s kovovým víkem, podsvícená klávesnice.
Min. dvanáctijádrový procesor.
Full HD kamera s redukcí šumu.
Hmotnost do cca 2 kg.
Barva se preferuje stříbrná.</t>
  </si>
  <si>
    <t>Operační systém Windows 11, předinstalovaný (nesmí to být licence typu K12 (EDU)).
OS Windows požadujeme z důvodu kompatibility s interními aplikacemi ZČU (Stag, Magion,...).</t>
  </si>
  <si>
    <t>Notebook 15,6"</t>
  </si>
  <si>
    <t>Notebook max. 15,6"</t>
  </si>
  <si>
    <t>CPU PASSMARK - minimálně 17 000 bodů.
Rozlišení displeje minimálně 2048 x 1280, maximální úhlopříčka 15,6", technologie displeje OLED.
Rychlý 1TB NVMe disk.
Minimálně 16GB operační paměti.
2x USB (3.2), 3,5 mm jack, 1x HDMI, 2x USB-C.
Bez RGB prvků, podsvícená CZ klávesnice s numerickou částí, touchpad, WiFi 6E.
Konstrukce notebooku kov nebo kov s kombinací s plastem.
Webkamera a mikrofon. 
Hmotnost maximálně 1,6 kg.
S brašnou níže (pol.č. 16).</t>
  </si>
  <si>
    <t>Brašna na notebook - k pol.č. 15</t>
  </si>
  <si>
    <r>
      <t xml:space="preserve">Velikostně kompatibilní polstrovaná brašna – uzavírání na zip, 2 přihrádky, tenký desing, polstrovaná ucha, popruh přes rameno,  barvu upřednostňujeme červenou nebo růžovou. </t>
    </r>
    <r>
      <rPr>
        <b/>
        <sz val="11"/>
        <color theme="1"/>
        <rFont val="Calibri"/>
        <family val="2"/>
        <charset val="238"/>
        <scheme val="minor"/>
      </rPr>
      <t>Kompatibilní k položce č. 15.</t>
    </r>
  </si>
  <si>
    <t xml:space="preserve">Záruka na zboží 36 měsíců, 
servis NBD on site. </t>
  </si>
  <si>
    <t>Operační systém Windows 64-bit, předinstalovaný (Windows 10 nebo vyšší, nesmí to být licence typu K12 (EDU).
OS Windows požadujeme z důvodu kompatibility s interními aplikacemi ZČU (Stag, Magion,...).</t>
  </si>
  <si>
    <t>Výkon procesoru v Passmark CPU vice než 20 000 bodů.
Operační paměť minimálně 16 GB.
Disk SSD o kapacitě minimálně 512 GB. 
Integrovaná wifi karta.
Display 15,6" s rozlišením min. Full 1920x1200, provedení matné.
Webkamera a mikrofon.
Síťová karta 1 Gb/s Ethernet s podporou PXE.
Konektor RJ-45 integrovaný přímo na těle NTB.
Minimálně: 1x HDMI, 2x USB-A port a 1x USB-C, USB-C musí umožňovat napájení a přenos obrazu.
Existence ovladačů použitého HW ve Windows 10 a vyšší verze Windows.
Kovový nebo kompozitní vnitřní rám.
CZ Klávesnice s numerickou části s podsvícením nebo alternativním způsobem zlepšení viditelnosti ve tmě. 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36 měsíců, servis NBD on site. 
Hmotnost max. 1,65 kg. 
Barva černá.
S brašnou níže (pol.č. 18).</t>
  </si>
  <si>
    <t>Brašna na notebook - k pol.č. 17</t>
  </si>
  <si>
    <r>
      <t>Brašna na notebook,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17</t>
    </r>
    <r>
      <rPr>
        <sz val="11"/>
        <color theme="1"/>
        <rFont val="Calibri"/>
        <family val="2"/>
        <charset val="238"/>
        <scheme val="minor"/>
      </rPr>
      <t>, na zip, rukojeť na obalu, 1 hlavní a 1 přední kapsa.</t>
    </r>
  </si>
  <si>
    <t>Popojovací, délka 1,2 m, male konektor 1x USB-A (USB 2,0), 1x USB-C (USB 3.2 Gen 1), 1x lightning, 1x USB Micro-B (USB 2.0) až 2 A, rovné zakončení.</t>
  </si>
  <si>
    <t>Nabíječka</t>
  </si>
  <si>
    <t>Nabíječka do sítě univerzální, 1x USB-A, 1x USB-C, výkon 20W, s podporou rychlonabíjení QC3.0, Power Delivery 3.0. 4Safe - ochrana proti zkratu.</t>
  </si>
  <si>
    <t>Externí disk 2000 GB - HDD úložiště, s připojením USB 3.2 Gen 1 (USB 3.0), materiál plast, kabel součástí balení.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</si>
</sst>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41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4" fillId="4" borderId="21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7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3" fillId="6" borderId="17" xfId="0" applyFont="1" applyFill="1" applyBorder="1" applyAlignment="1" applyProtection="1">
      <alignment horizontal="center" vertical="center" wrapText="1"/>
    </xf>
    <xf numFmtId="0" fontId="13" fillId="6" borderId="2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24" fillId="4" borderId="25" xfId="0" applyFont="1" applyFill="1" applyBorder="1" applyAlignment="1" applyProtection="1">
      <alignment horizontal="center" vertical="center" wrapTex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0"/>
  <sheetViews>
    <sheetView tabSelected="1" topLeftCell="C22" zoomScale="59" zoomScaleNormal="59" workbookViewId="0">
      <selection activeCell="H25" sqref="H25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36" customWidth="1"/>
    <col min="5" max="5" width="10.5703125" style="22" customWidth="1"/>
    <col min="6" max="6" width="160.42578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33.42578125" style="1" customWidth="1"/>
    <col min="13" max="13" width="26.85546875" style="1" customWidth="1"/>
    <col min="14" max="14" width="38.7109375" style="6" customWidth="1"/>
    <col min="15" max="15" width="27.28515625" style="6" customWidth="1"/>
    <col min="16" max="16" width="20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32</v>
      </c>
      <c r="H6" s="30" t="s">
        <v>27</v>
      </c>
      <c r="I6" s="31" t="s">
        <v>19</v>
      </c>
      <c r="J6" s="29" t="s">
        <v>20</v>
      </c>
      <c r="K6" s="29" t="s">
        <v>35</v>
      </c>
      <c r="L6" s="32" t="s">
        <v>21</v>
      </c>
      <c r="M6" s="33" t="s">
        <v>22</v>
      </c>
      <c r="N6" s="32" t="s">
        <v>23</v>
      </c>
      <c r="O6" s="29" t="s">
        <v>30</v>
      </c>
      <c r="P6" s="32" t="s">
        <v>24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25</v>
      </c>
      <c r="V6" s="32" t="s">
        <v>26</v>
      </c>
    </row>
    <row r="7" spans="1:22" ht="24" customHeight="1" thickTop="1" thickBot="1" x14ac:dyDescent="0.3">
      <c r="A7" s="36"/>
      <c r="B7" s="37">
        <v>1</v>
      </c>
      <c r="C7" s="38" t="s">
        <v>45</v>
      </c>
      <c r="D7" s="39">
        <v>2</v>
      </c>
      <c r="E7" s="40" t="s">
        <v>37</v>
      </c>
      <c r="F7" s="41" t="s">
        <v>46</v>
      </c>
      <c r="G7" s="138"/>
      <c r="H7" s="42" t="s">
        <v>33</v>
      </c>
      <c r="I7" s="43" t="s">
        <v>42</v>
      </c>
      <c r="J7" s="44" t="s">
        <v>33</v>
      </c>
      <c r="K7" s="45"/>
      <c r="L7" s="46"/>
      <c r="M7" s="47" t="s">
        <v>43</v>
      </c>
      <c r="N7" s="47" t="s">
        <v>44</v>
      </c>
      <c r="O7" s="48" t="s">
        <v>34</v>
      </c>
      <c r="P7" s="49">
        <f>D7*Q7</f>
        <v>340</v>
      </c>
      <c r="Q7" s="50">
        <v>170</v>
      </c>
      <c r="R7" s="140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15</v>
      </c>
    </row>
    <row r="8" spans="1:22" ht="24" customHeight="1" thickTop="1" thickBot="1" x14ac:dyDescent="0.3">
      <c r="A8" s="36"/>
      <c r="B8" s="55">
        <v>2</v>
      </c>
      <c r="C8" s="56" t="s">
        <v>47</v>
      </c>
      <c r="D8" s="57">
        <v>5</v>
      </c>
      <c r="E8" s="58" t="s">
        <v>37</v>
      </c>
      <c r="F8" s="59" t="s">
        <v>48</v>
      </c>
      <c r="G8" s="138"/>
      <c r="H8" s="60" t="s">
        <v>33</v>
      </c>
      <c r="I8" s="61"/>
      <c r="J8" s="62"/>
      <c r="K8" s="63"/>
      <c r="L8" s="64"/>
      <c r="M8" s="65"/>
      <c r="N8" s="65"/>
      <c r="O8" s="66"/>
      <c r="P8" s="67">
        <f>D8*Q8</f>
        <v>2000</v>
      </c>
      <c r="Q8" s="68">
        <v>400</v>
      </c>
      <c r="R8" s="140"/>
      <c r="S8" s="69">
        <f>D8*R8</f>
        <v>0</v>
      </c>
      <c r="T8" s="70" t="str">
        <f t="shared" ref="T8:T30" si="0">IF(ISNUMBER(R8), IF(R8&gt;Q8,"NEVYHOVUJE","VYHOVUJE")," ")</f>
        <v xml:space="preserve"> </v>
      </c>
      <c r="U8" s="71"/>
      <c r="V8" s="72"/>
    </row>
    <row r="9" spans="1:22" ht="24" customHeight="1" thickTop="1" thickBot="1" x14ac:dyDescent="0.3">
      <c r="A9" s="36"/>
      <c r="B9" s="55">
        <v>3</v>
      </c>
      <c r="C9" s="56" t="s">
        <v>50</v>
      </c>
      <c r="D9" s="57">
        <v>1</v>
      </c>
      <c r="E9" s="58" t="s">
        <v>37</v>
      </c>
      <c r="F9" s="59" t="s">
        <v>52</v>
      </c>
      <c r="G9" s="138"/>
      <c r="H9" s="60" t="s">
        <v>33</v>
      </c>
      <c r="I9" s="61"/>
      <c r="J9" s="62"/>
      <c r="K9" s="63"/>
      <c r="L9" s="64"/>
      <c r="M9" s="65"/>
      <c r="N9" s="65"/>
      <c r="O9" s="66"/>
      <c r="P9" s="67">
        <f>D9*Q9</f>
        <v>1300</v>
      </c>
      <c r="Q9" s="68">
        <v>1300</v>
      </c>
      <c r="R9" s="140"/>
      <c r="S9" s="69">
        <f>D9*R9</f>
        <v>0</v>
      </c>
      <c r="T9" s="70" t="str">
        <f t="shared" si="0"/>
        <v xml:space="preserve"> </v>
      </c>
      <c r="U9" s="71"/>
      <c r="V9" s="73" t="s">
        <v>13</v>
      </c>
    </row>
    <row r="10" spans="1:22" ht="24" customHeight="1" thickTop="1" thickBot="1" x14ac:dyDescent="0.3">
      <c r="A10" s="36"/>
      <c r="B10" s="55">
        <v>4</v>
      </c>
      <c r="C10" s="56" t="s">
        <v>51</v>
      </c>
      <c r="D10" s="57">
        <v>3</v>
      </c>
      <c r="E10" s="58" t="s">
        <v>37</v>
      </c>
      <c r="F10" s="59" t="s">
        <v>53</v>
      </c>
      <c r="G10" s="138"/>
      <c r="H10" s="60" t="s">
        <v>33</v>
      </c>
      <c r="I10" s="61"/>
      <c r="J10" s="62"/>
      <c r="K10" s="63"/>
      <c r="L10" s="64"/>
      <c r="M10" s="65"/>
      <c r="N10" s="65"/>
      <c r="O10" s="66"/>
      <c r="P10" s="67">
        <f>D10*Q10</f>
        <v>2700</v>
      </c>
      <c r="Q10" s="68">
        <v>900</v>
      </c>
      <c r="R10" s="140"/>
      <c r="S10" s="69">
        <f>D10*R10</f>
        <v>0</v>
      </c>
      <c r="T10" s="70" t="str">
        <f t="shared" si="0"/>
        <v xml:space="preserve"> </v>
      </c>
      <c r="U10" s="71"/>
      <c r="V10" s="72"/>
    </row>
    <row r="11" spans="1:22" ht="37.5" customHeight="1" thickTop="1" thickBot="1" x14ac:dyDescent="0.3">
      <c r="A11" s="36"/>
      <c r="B11" s="55">
        <v>5</v>
      </c>
      <c r="C11" s="56" t="s">
        <v>54</v>
      </c>
      <c r="D11" s="57">
        <v>2</v>
      </c>
      <c r="E11" s="58" t="s">
        <v>37</v>
      </c>
      <c r="F11" s="59" t="s">
        <v>55</v>
      </c>
      <c r="G11" s="138"/>
      <c r="H11" s="60" t="s">
        <v>33</v>
      </c>
      <c r="I11" s="61"/>
      <c r="J11" s="62"/>
      <c r="K11" s="63"/>
      <c r="L11" s="64"/>
      <c r="M11" s="65"/>
      <c r="N11" s="65"/>
      <c r="O11" s="66"/>
      <c r="P11" s="67">
        <f>D11*Q11</f>
        <v>240</v>
      </c>
      <c r="Q11" s="68">
        <v>120</v>
      </c>
      <c r="R11" s="140"/>
      <c r="S11" s="69">
        <f>D11*R11</f>
        <v>0</v>
      </c>
      <c r="T11" s="70" t="str">
        <f t="shared" si="0"/>
        <v xml:space="preserve"> </v>
      </c>
      <c r="U11" s="71"/>
      <c r="V11" s="74" t="s">
        <v>14</v>
      </c>
    </row>
    <row r="12" spans="1:22" ht="24" customHeight="1" thickTop="1" thickBot="1" x14ac:dyDescent="0.3">
      <c r="A12" s="36"/>
      <c r="B12" s="55">
        <v>6</v>
      </c>
      <c r="C12" s="56" t="s">
        <v>49</v>
      </c>
      <c r="D12" s="57">
        <v>5</v>
      </c>
      <c r="E12" s="58" t="s">
        <v>37</v>
      </c>
      <c r="F12" s="59" t="s">
        <v>56</v>
      </c>
      <c r="G12" s="138"/>
      <c r="H12" s="60" t="s">
        <v>33</v>
      </c>
      <c r="I12" s="61"/>
      <c r="J12" s="62"/>
      <c r="K12" s="63"/>
      <c r="L12" s="64"/>
      <c r="M12" s="65"/>
      <c r="N12" s="65"/>
      <c r="O12" s="66"/>
      <c r="P12" s="67">
        <f>D12*Q12</f>
        <v>1500</v>
      </c>
      <c r="Q12" s="68">
        <v>300</v>
      </c>
      <c r="R12" s="140"/>
      <c r="S12" s="69">
        <f>D12*R12</f>
        <v>0</v>
      </c>
      <c r="T12" s="70" t="str">
        <f t="shared" ref="T12:T24" si="1">IF(ISNUMBER(R12), IF(R12&gt;Q12,"NEVYHOVUJE","VYHOVUJE")," ")</f>
        <v xml:space="preserve"> </v>
      </c>
      <c r="U12" s="71"/>
      <c r="V12" s="74" t="s">
        <v>13</v>
      </c>
    </row>
    <row r="13" spans="1:22" ht="124.5" customHeight="1" thickTop="1" thickBot="1" x14ac:dyDescent="0.3">
      <c r="A13" s="36"/>
      <c r="B13" s="55">
        <v>7</v>
      </c>
      <c r="C13" s="56" t="s">
        <v>57</v>
      </c>
      <c r="D13" s="57">
        <v>2</v>
      </c>
      <c r="E13" s="58" t="s">
        <v>37</v>
      </c>
      <c r="F13" s="59" t="s">
        <v>58</v>
      </c>
      <c r="G13" s="138"/>
      <c r="H13" s="60" t="s">
        <v>33</v>
      </c>
      <c r="I13" s="61"/>
      <c r="J13" s="62"/>
      <c r="K13" s="63"/>
      <c r="L13" s="64"/>
      <c r="M13" s="65"/>
      <c r="N13" s="65"/>
      <c r="O13" s="66"/>
      <c r="P13" s="67">
        <f>D13*Q13</f>
        <v>3120</v>
      </c>
      <c r="Q13" s="68">
        <v>1560</v>
      </c>
      <c r="R13" s="140"/>
      <c r="S13" s="69">
        <f>D13*R13</f>
        <v>0</v>
      </c>
      <c r="T13" s="70" t="str">
        <f t="shared" si="1"/>
        <v xml:space="preserve"> </v>
      </c>
      <c r="U13" s="71"/>
      <c r="V13" s="74" t="s">
        <v>12</v>
      </c>
    </row>
    <row r="14" spans="1:22" ht="24" customHeight="1" thickTop="1" thickBot="1" x14ac:dyDescent="0.3">
      <c r="A14" s="36"/>
      <c r="B14" s="55">
        <v>8</v>
      </c>
      <c r="C14" s="75" t="s">
        <v>38</v>
      </c>
      <c r="D14" s="57">
        <v>4</v>
      </c>
      <c r="E14" s="58" t="s">
        <v>37</v>
      </c>
      <c r="F14" s="59" t="s">
        <v>59</v>
      </c>
      <c r="G14" s="138"/>
      <c r="H14" s="60" t="s">
        <v>33</v>
      </c>
      <c r="I14" s="61"/>
      <c r="J14" s="62"/>
      <c r="K14" s="63"/>
      <c r="L14" s="64"/>
      <c r="M14" s="65"/>
      <c r="N14" s="65"/>
      <c r="O14" s="66"/>
      <c r="P14" s="67">
        <f>D14*Q14</f>
        <v>1000</v>
      </c>
      <c r="Q14" s="68">
        <v>250</v>
      </c>
      <c r="R14" s="140"/>
      <c r="S14" s="69">
        <f>D14*R14</f>
        <v>0</v>
      </c>
      <c r="T14" s="70" t="str">
        <f t="shared" si="1"/>
        <v xml:space="preserve"> </v>
      </c>
      <c r="U14" s="71"/>
      <c r="V14" s="73" t="s">
        <v>14</v>
      </c>
    </row>
    <row r="15" spans="1:22" ht="24" customHeight="1" thickTop="1" thickBot="1" x14ac:dyDescent="0.3">
      <c r="A15" s="36"/>
      <c r="B15" s="55">
        <v>9</v>
      </c>
      <c r="C15" s="76" t="s">
        <v>39</v>
      </c>
      <c r="D15" s="57">
        <v>2</v>
      </c>
      <c r="E15" s="58" t="s">
        <v>37</v>
      </c>
      <c r="F15" s="59" t="s">
        <v>60</v>
      </c>
      <c r="G15" s="138"/>
      <c r="H15" s="60" t="s">
        <v>33</v>
      </c>
      <c r="I15" s="61"/>
      <c r="J15" s="62"/>
      <c r="K15" s="63"/>
      <c r="L15" s="64"/>
      <c r="M15" s="65"/>
      <c r="N15" s="65"/>
      <c r="O15" s="66"/>
      <c r="P15" s="67">
        <f>D15*Q15</f>
        <v>500</v>
      </c>
      <c r="Q15" s="68">
        <v>250</v>
      </c>
      <c r="R15" s="140"/>
      <c r="S15" s="69">
        <f>D15*R15</f>
        <v>0</v>
      </c>
      <c r="T15" s="70" t="str">
        <f t="shared" si="1"/>
        <v xml:space="preserve"> </v>
      </c>
      <c r="U15" s="71"/>
      <c r="V15" s="77"/>
    </row>
    <row r="16" spans="1:22" ht="24" customHeight="1" thickTop="1" thickBot="1" x14ac:dyDescent="0.3">
      <c r="A16" s="36"/>
      <c r="B16" s="55">
        <v>10</v>
      </c>
      <c r="C16" s="76" t="s">
        <v>40</v>
      </c>
      <c r="D16" s="57">
        <v>3</v>
      </c>
      <c r="E16" s="58" t="s">
        <v>37</v>
      </c>
      <c r="F16" s="59" t="s">
        <v>61</v>
      </c>
      <c r="G16" s="138"/>
      <c r="H16" s="60" t="s">
        <v>33</v>
      </c>
      <c r="I16" s="61"/>
      <c r="J16" s="62"/>
      <c r="K16" s="63"/>
      <c r="L16" s="64"/>
      <c r="M16" s="65"/>
      <c r="N16" s="65"/>
      <c r="O16" s="66"/>
      <c r="P16" s="67">
        <f>D16*Q16</f>
        <v>750</v>
      </c>
      <c r="Q16" s="68">
        <v>250</v>
      </c>
      <c r="R16" s="140"/>
      <c r="S16" s="69">
        <f>D16*R16</f>
        <v>0</v>
      </c>
      <c r="T16" s="70" t="str">
        <f t="shared" si="1"/>
        <v xml:space="preserve"> </v>
      </c>
      <c r="U16" s="71"/>
      <c r="V16" s="77"/>
    </row>
    <row r="17" spans="1:22" ht="24" customHeight="1" thickTop="1" thickBot="1" x14ac:dyDescent="0.3">
      <c r="A17" s="36"/>
      <c r="B17" s="55">
        <v>11</v>
      </c>
      <c r="C17" s="56" t="s">
        <v>62</v>
      </c>
      <c r="D17" s="57">
        <v>5</v>
      </c>
      <c r="E17" s="58" t="s">
        <v>37</v>
      </c>
      <c r="F17" s="59" t="s">
        <v>67</v>
      </c>
      <c r="G17" s="138"/>
      <c r="H17" s="60" t="s">
        <v>33</v>
      </c>
      <c r="I17" s="61"/>
      <c r="J17" s="62"/>
      <c r="K17" s="63"/>
      <c r="L17" s="64"/>
      <c r="M17" s="65"/>
      <c r="N17" s="65"/>
      <c r="O17" s="66"/>
      <c r="P17" s="67">
        <f>D17*Q17</f>
        <v>700</v>
      </c>
      <c r="Q17" s="68">
        <v>140</v>
      </c>
      <c r="R17" s="140"/>
      <c r="S17" s="69">
        <f>D17*R17</f>
        <v>0</v>
      </c>
      <c r="T17" s="70" t="str">
        <f t="shared" si="1"/>
        <v xml:space="preserve"> </v>
      </c>
      <c r="U17" s="71"/>
      <c r="V17" s="77"/>
    </row>
    <row r="18" spans="1:22" ht="41.25" customHeight="1" thickTop="1" thickBot="1" x14ac:dyDescent="0.3">
      <c r="A18" s="36"/>
      <c r="B18" s="55">
        <v>12</v>
      </c>
      <c r="C18" s="56" t="s">
        <v>63</v>
      </c>
      <c r="D18" s="57">
        <v>2</v>
      </c>
      <c r="E18" s="58" t="s">
        <v>37</v>
      </c>
      <c r="F18" s="59" t="s">
        <v>66</v>
      </c>
      <c r="G18" s="138"/>
      <c r="H18" s="60" t="s">
        <v>33</v>
      </c>
      <c r="I18" s="61"/>
      <c r="J18" s="62"/>
      <c r="K18" s="63"/>
      <c r="L18" s="64"/>
      <c r="M18" s="65"/>
      <c r="N18" s="65"/>
      <c r="O18" s="66"/>
      <c r="P18" s="67">
        <f>D18*Q18</f>
        <v>500</v>
      </c>
      <c r="Q18" s="68">
        <v>250</v>
      </c>
      <c r="R18" s="140"/>
      <c r="S18" s="69">
        <f>D18*R18</f>
        <v>0</v>
      </c>
      <c r="T18" s="70" t="str">
        <f t="shared" si="1"/>
        <v xml:space="preserve"> </v>
      </c>
      <c r="U18" s="71"/>
      <c r="V18" s="77"/>
    </row>
    <row r="19" spans="1:22" ht="27" customHeight="1" thickTop="1" thickBot="1" x14ac:dyDescent="0.3">
      <c r="A19" s="36"/>
      <c r="B19" s="55">
        <v>13</v>
      </c>
      <c r="C19" s="56" t="s">
        <v>64</v>
      </c>
      <c r="D19" s="57">
        <v>5</v>
      </c>
      <c r="E19" s="58" t="s">
        <v>37</v>
      </c>
      <c r="F19" s="59" t="s">
        <v>65</v>
      </c>
      <c r="G19" s="138"/>
      <c r="H19" s="60" t="s">
        <v>33</v>
      </c>
      <c r="I19" s="61"/>
      <c r="J19" s="62"/>
      <c r="K19" s="63"/>
      <c r="L19" s="64"/>
      <c r="M19" s="65"/>
      <c r="N19" s="65"/>
      <c r="O19" s="66"/>
      <c r="P19" s="67">
        <f>D19*Q19</f>
        <v>1750</v>
      </c>
      <c r="Q19" s="68">
        <v>350</v>
      </c>
      <c r="R19" s="140"/>
      <c r="S19" s="69">
        <f>D19*R19</f>
        <v>0</v>
      </c>
      <c r="T19" s="70" t="str">
        <f t="shared" si="1"/>
        <v xml:space="preserve"> </v>
      </c>
      <c r="U19" s="71"/>
      <c r="V19" s="72"/>
    </row>
    <row r="20" spans="1:22" ht="142.5" customHeight="1" thickTop="1" thickBot="1" x14ac:dyDescent="0.3">
      <c r="A20" s="36"/>
      <c r="B20" s="78">
        <v>14</v>
      </c>
      <c r="C20" s="79" t="s">
        <v>68</v>
      </c>
      <c r="D20" s="80">
        <v>2</v>
      </c>
      <c r="E20" s="81" t="s">
        <v>37</v>
      </c>
      <c r="F20" s="82" t="s">
        <v>69</v>
      </c>
      <c r="G20" s="138"/>
      <c r="H20" s="139"/>
      <c r="I20" s="61"/>
      <c r="J20" s="62"/>
      <c r="K20" s="63"/>
      <c r="L20" s="64"/>
      <c r="M20" s="65"/>
      <c r="N20" s="65"/>
      <c r="O20" s="66"/>
      <c r="P20" s="83">
        <f>D20*Q20</f>
        <v>44000</v>
      </c>
      <c r="Q20" s="84">
        <v>22000</v>
      </c>
      <c r="R20" s="140"/>
      <c r="S20" s="85">
        <f>D20*R20</f>
        <v>0</v>
      </c>
      <c r="T20" s="86" t="str">
        <f>IF(R20+R21, IF(R20+R21&gt;Q20,"NEVYHOVUJE","VYHOVUJE")," ")</f>
        <v xml:space="preserve"> </v>
      </c>
      <c r="U20" s="71"/>
      <c r="V20" s="73" t="s">
        <v>11</v>
      </c>
    </row>
    <row r="21" spans="1:22" ht="50.25" customHeight="1" thickTop="1" thickBot="1" x14ac:dyDescent="0.3">
      <c r="A21" s="36"/>
      <c r="B21" s="87"/>
      <c r="C21" s="88"/>
      <c r="D21" s="89"/>
      <c r="E21" s="90"/>
      <c r="F21" s="91" t="s">
        <v>70</v>
      </c>
      <c r="G21" s="138"/>
      <c r="H21" s="92" t="s">
        <v>33</v>
      </c>
      <c r="I21" s="61"/>
      <c r="J21" s="62"/>
      <c r="K21" s="63"/>
      <c r="L21" s="64"/>
      <c r="M21" s="65"/>
      <c r="N21" s="65"/>
      <c r="O21" s="66"/>
      <c r="P21" s="93"/>
      <c r="Q21" s="94"/>
      <c r="R21" s="140"/>
      <c r="S21" s="95">
        <f>D20*R21</f>
        <v>0</v>
      </c>
      <c r="T21" s="96"/>
      <c r="U21" s="71"/>
      <c r="V21" s="77"/>
    </row>
    <row r="22" spans="1:22" ht="176.25" customHeight="1" thickTop="1" thickBot="1" x14ac:dyDescent="0.3">
      <c r="A22" s="36"/>
      <c r="B22" s="78">
        <v>15</v>
      </c>
      <c r="C22" s="79" t="s">
        <v>72</v>
      </c>
      <c r="D22" s="80">
        <v>1</v>
      </c>
      <c r="E22" s="81" t="s">
        <v>37</v>
      </c>
      <c r="F22" s="82" t="s">
        <v>73</v>
      </c>
      <c r="G22" s="138"/>
      <c r="H22" s="139"/>
      <c r="I22" s="61"/>
      <c r="J22" s="62"/>
      <c r="K22" s="63"/>
      <c r="L22" s="64"/>
      <c r="M22" s="65"/>
      <c r="N22" s="65"/>
      <c r="O22" s="66"/>
      <c r="P22" s="83">
        <f>D22*Q22</f>
        <v>22000</v>
      </c>
      <c r="Q22" s="84">
        <v>22000</v>
      </c>
      <c r="R22" s="140"/>
      <c r="S22" s="85">
        <f>D22*R22</f>
        <v>0</v>
      </c>
      <c r="T22" s="86" t="str">
        <f>IF(R22+R23, IF(R22+R23&gt;Q22,"NEVYHOVUJE","VYHOVUJE")," ")</f>
        <v xml:space="preserve"> </v>
      </c>
      <c r="U22" s="71"/>
      <c r="V22" s="77"/>
    </row>
    <row r="23" spans="1:22" ht="53.25" customHeight="1" thickTop="1" thickBot="1" x14ac:dyDescent="0.3">
      <c r="A23" s="36"/>
      <c r="B23" s="87"/>
      <c r="C23" s="88"/>
      <c r="D23" s="89"/>
      <c r="E23" s="90"/>
      <c r="F23" s="91" t="s">
        <v>70</v>
      </c>
      <c r="G23" s="138"/>
      <c r="H23" s="92" t="s">
        <v>33</v>
      </c>
      <c r="I23" s="61"/>
      <c r="J23" s="62"/>
      <c r="K23" s="63"/>
      <c r="L23" s="64"/>
      <c r="M23" s="65"/>
      <c r="N23" s="65"/>
      <c r="O23" s="66"/>
      <c r="P23" s="93"/>
      <c r="Q23" s="94"/>
      <c r="R23" s="140"/>
      <c r="S23" s="95">
        <f>D22*R23</f>
        <v>0</v>
      </c>
      <c r="T23" s="96"/>
      <c r="U23" s="71"/>
      <c r="V23" s="72"/>
    </row>
    <row r="24" spans="1:22" ht="54.75" customHeight="1" thickTop="1" thickBot="1" x14ac:dyDescent="0.3">
      <c r="A24" s="36"/>
      <c r="B24" s="55">
        <v>16</v>
      </c>
      <c r="C24" s="56" t="s">
        <v>74</v>
      </c>
      <c r="D24" s="57">
        <v>1</v>
      </c>
      <c r="E24" s="58" t="s">
        <v>37</v>
      </c>
      <c r="F24" s="59" t="s">
        <v>75</v>
      </c>
      <c r="G24" s="138"/>
      <c r="H24" s="60" t="s">
        <v>33</v>
      </c>
      <c r="I24" s="61"/>
      <c r="J24" s="62"/>
      <c r="K24" s="63"/>
      <c r="L24" s="97"/>
      <c r="M24" s="65"/>
      <c r="N24" s="65"/>
      <c r="O24" s="66"/>
      <c r="P24" s="67">
        <f>D24*Q24</f>
        <v>450</v>
      </c>
      <c r="Q24" s="68">
        <v>450</v>
      </c>
      <c r="R24" s="140"/>
      <c r="S24" s="69">
        <f>D24*R24</f>
        <v>0</v>
      </c>
      <c r="T24" s="70" t="str">
        <f t="shared" si="1"/>
        <v xml:space="preserve"> </v>
      </c>
      <c r="U24" s="71"/>
      <c r="V24" s="74" t="s">
        <v>14</v>
      </c>
    </row>
    <row r="25" spans="1:22" ht="333.75" customHeight="1" thickTop="1" thickBot="1" x14ac:dyDescent="0.3">
      <c r="A25" s="36"/>
      <c r="B25" s="78">
        <v>17</v>
      </c>
      <c r="C25" s="79" t="s">
        <v>71</v>
      </c>
      <c r="D25" s="80">
        <v>1</v>
      </c>
      <c r="E25" s="81" t="s">
        <v>37</v>
      </c>
      <c r="F25" s="82" t="s">
        <v>78</v>
      </c>
      <c r="G25" s="138"/>
      <c r="H25" s="139"/>
      <c r="I25" s="61"/>
      <c r="J25" s="62"/>
      <c r="K25" s="63"/>
      <c r="L25" s="98" t="s">
        <v>76</v>
      </c>
      <c r="M25" s="65"/>
      <c r="N25" s="65"/>
      <c r="O25" s="66"/>
      <c r="P25" s="83">
        <f>D25*Q25</f>
        <v>28000</v>
      </c>
      <c r="Q25" s="84">
        <v>28000</v>
      </c>
      <c r="R25" s="140"/>
      <c r="S25" s="85">
        <f>D25*R25</f>
        <v>0</v>
      </c>
      <c r="T25" s="86" t="str">
        <f>IF(R25+R26, IF(R25+R26&gt;Q25,"NEVYHOVUJE","VYHOVUJE")," ")</f>
        <v xml:space="preserve"> </v>
      </c>
      <c r="U25" s="71"/>
      <c r="V25" s="73" t="s">
        <v>11</v>
      </c>
    </row>
    <row r="26" spans="1:22" ht="60.75" customHeight="1" thickTop="1" thickBot="1" x14ac:dyDescent="0.3">
      <c r="A26" s="36"/>
      <c r="B26" s="87"/>
      <c r="C26" s="88"/>
      <c r="D26" s="89"/>
      <c r="E26" s="90"/>
      <c r="F26" s="91" t="s">
        <v>77</v>
      </c>
      <c r="G26" s="138"/>
      <c r="H26" s="92" t="s">
        <v>33</v>
      </c>
      <c r="I26" s="61"/>
      <c r="J26" s="62"/>
      <c r="K26" s="63"/>
      <c r="L26" s="97"/>
      <c r="M26" s="65"/>
      <c r="N26" s="65"/>
      <c r="O26" s="66"/>
      <c r="P26" s="93"/>
      <c r="Q26" s="94"/>
      <c r="R26" s="140"/>
      <c r="S26" s="95">
        <f>D25*R26</f>
        <v>0</v>
      </c>
      <c r="T26" s="96"/>
      <c r="U26" s="71"/>
      <c r="V26" s="72"/>
    </row>
    <row r="27" spans="1:22" ht="45" customHeight="1" thickTop="1" thickBot="1" x14ac:dyDescent="0.3">
      <c r="A27" s="36"/>
      <c r="B27" s="55">
        <v>18</v>
      </c>
      <c r="C27" s="56" t="s">
        <v>79</v>
      </c>
      <c r="D27" s="57">
        <v>1</v>
      </c>
      <c r="E27" s="58" t="s">
        <v>37</v>
      </c>
      <c r="F27" s="59" t="s">
        <v>80</v>
      </c>
      <c r="G27" s="138"/>
      <c r="H27" s="60" t="s">
        <v>33</v>
      </c>
      <c r="I27" s="61"/>
      <c r="J27" s="62"/>
      <c r="K27" s="63"/>
      <c r="L27" s="98"/>
      <c r="M27" s="65"/>
      <c r="N27" s="65"/>
      <c r="O27" s="66"/>
      <c r="P27" s="67">
        <f>D27*Q27</f>
        <v>1000</v>
      </c>
      <c r="Q27" s="68">
        <v>1000</v>
      </c>
      <c r="R27" s="140"/>
      <c r="S27" s="69">
        <f>D27*R27</f>
        <v>0</v>
      </c>
      <c r="T27" s="70" t="str">
        <f t="shared" ref="T27:T28" si="2">IF(ISNUMBER(R27), IF(R27&gt;Q27,"NEVYHOVUJE","VYHOVUJE")," ")</f>
        <v xml:space="preserve"> </v>
      </c>
      <c r="U27" s="71"/>
      <c r="V27" s="73" t="s">
        <v>14</v>
      </c>
    </row>
    <row r="28" spans="1:22" ht="30" customHeight="1" thickTop="1" thickBot="1" x14ac:dyDescent="0.3">
      <c r="A28" s="36"/>
      <c r="B28" s="55">
        <v>19</v>
      </c>
      <c r="C28" s="76" t="s">
        <v>41</v>
      </c>
      <c r="D28" s="57">
        <v>2</v>
      </c>
      <c r="E28" s="58" t="s">
        <v>37</v>
      </c>
      <c r="F28" s="59" t="s">
        <v>81</v>
      </c>
      <c r="G28" s="138"/>
      <c r="H28" s="60" t="s">
        <v>33</v>
      </c>
      <c r="I28" s="61"/>
      <c r="J28" s="62"/>
      <c r="K28" s="63"/>
      <c r="L28" s="64"/>
      <c r="M28" s="65"/>
      <c r="N28" s="65"/>
      <c r="O28" s="66"/>
      <c r="P28" s="67">
        <f>D28*Q28</f>
        <v>500</v>
      </c>
      <c r="Q28" s="68">
        <v>250</v>
      </c>
      <c r="R28" s="140"/>
      <c r="S28" s="69">
        <f>D28*R28</f>
        <v>0</v>
      </c>
      <c r="T28" s="70" t="str">
        <f t="shared" si="2"/>
        <v xml:space="preserve"> </v>
      </c>
      <c r="U28" s="71"/>
      <c r="V28" s="77"/>
    </row>
    <row r="29" spans="1:22" ht="30" customHeight="1" thickTop="1" thickBot="1" x14ac:dyDescent="0.3">
      <c r="A29" s="36"/>
      <c r="B29" s="55">
        <v>20</v>
      </c>
      <c r="C29" s="56" t="s">
        <v>82</v>
      </c>
      <c r="D29" s="57">
        <v>2</v>
      </c>
      <c r="E29" s="58" t="s">
        <v>37</v>
      </c>
      <c r="F29" s="59" t="s">
        <v>83</v>
      </c>
      <c r="G29" s="138"/>
      <c r="H29" s="60" t="s">
        <v>33</v>
      </c>
      <c r="I29" s="61"/>
      <c r="J29" s="62"/>
      <c r="K29" s="63"/>
      <c r="L29" s="64"/>
      <c r="M29" s="65"/>
      <c r="N29" s="65"/>
      <c r="O29" s="66"/>
      <c r="P29" s="67">
        <f>D29*Q29</f>
        <v>600</v>
      </c>
      <c r="Q29" s="68">
        <v>300</v>
      </c>
      <c r="R29" s="140"/>
      <c r="S29" s="69">
        <f>D29*R29</f>
        <v>0</v>
      </c>
      <c r="T29" s="70" t="str">
        <f t="shared" si="0"/>
        <v xml:space="preserve"> </v>
      </c>
      <c r="U29" s="71"/>
      <c r="V29" s="77"/>
    </row>
    <row r="30" spans="1:22" ht="30" customHeight="1" thickTop="1" thickBot="1" x14ac:dyDescent="0.3">
      <c r="A30" s="36"/>
      <c r="B30" s="99">
        <v>21</v>
      </c>
      <c r="C30" s="100" t="s">
        <v>57</v>
      </c>
      <c r="D30" s="101">
        <v>1</v>
      </c>
      <c r="E30" s="102" t="s">
        <v>37</v>
      </c>
      <c r="F30" s="103" t="s">
        <v>84</v>
      </c>
      <c r="G30" s="138"/>
      <c r="H30" s="60" t="s">
        <v>33</v>
      </c>
      <c r="I30" s="104"/>
      <c r="J30" s="105"/>
      <c r="K30" s="106"/>
      <c r="L30" s="107"/>
      <c r="M30" s="108"/>
      <c r="N30" s="108"/>
      <c r="O30" s="109"/>
      <c r="P30" s="110">
        <f>D30*Q30</f>
        <v>1900</v>
      </c>
      <c r="Q30" s="111">
        <v>1900</v>
      </c>
      <c r="R30" s="140"/>
      <c r="S30" s="112">
        <f>D30*R30</f>
        <v>0</v>
      </c>
      <c r="T30" s="113" t="str">
        <f t="shared" si="0"/>
        <v xml:space="preserve"> </v>
      </c>
      <c r="U30" s="114"/>
      <c r="V30" s="115"/>
    </row>
    <row r="31" spans="1:22" ht="17.45" customHeight="1" thickTop="1" thickBot="1" x14ac:dyDescent="0.3">
      <c r="C31" s="1"/>
      <c r="D31" s="1"/>
      <c r="E31" s="1"/>
      <c r="F31" s="1"/>
      <c r="G31" s="1"/>
      <c r="H31" s="1"/>
      <c r="I31" s="1"/>
      <c r="J31" s="1"/>
      <c r="N31" s="1"/>
      <c r="O31" s="1"/>
      <c r="P31" s="1"/>
    </row>
    <row r="32" spans="1:22" ht="51.75" customHeight="1" thickTop="1" thickBot="1" x14ac:dyDescent="0.3">
      <c r="B32" s="116" t="s">
        <v>29</v>
      </c>
      <c r="C32" s="116"/>
      <c r="D32" s="116"/>
      <c r="E32" s="116"/>
      <c r="F32" s="116"/>
      <c r="G32" s="116"/>
      <c r="H32" s="117"/>
      <c r="I32" s="117"/>
      <c r="J32" s="118"/>
      <c r="K32" s="118"/>
      <c r="L32" s="27"/>
      <c r="M32" s="27"/>
      <c r="N32" s="27"/>
      <c r="O32" s="119"/>
      <c r="P32" s="119"/>
      <c r="Q32" s="120" t="s">
        <v>9</v>
      </c>
      <c r="R32" s="121" t="s">
        <v>10</v>
      </c>
      <c r="S32" s="122"/>
      <c r="T32" s="123"/>
      <c r="U32" s="124"/>
      <c r="V32" s="125"/>
    </row>
    <row r="33" spans="2:20" ht="50.45" customHeight="1" thickTop="1" thickBot="1" x14ac:dyDescent="0.3">
      <c r="B33" s="126" t="s">
        <v>28</v>
      </c>
      <c r="C33" s="126"/>
      <c r="D33" s="126"/>
      <c r="E33" s="126"/>
      <c r="F33" s="126"/>
      <c r="G33" s="126"/>
      <c r="H33" s="126"/>
      <c r="I33" s="127"/>
      <c r="L33" s="7"/>
      <c r="M33" s="7"/>
      <c r="N33" s="7"/>
      <c r="O33" s="128"/>
      <c r="P33" s="128"/>
      <c r="Q33" s="129">
        <f>SUM(P7:P30)</f>
        <v>114850</v>
      </c>
      <c r="R33" s="130">
        <f>SUM(S7:S30)</f>
        <v>0</v>
      </c>
      <c r="S33" s="131"/>
      <c r="T33" s="132"/>
    </row>
    <row r="34" spans="2:20" ht="15.75" thickTop="1" x14ac:dyDescent="0.25">
      <c r="B34" s="133" t="s">
        <v>31</v>
      </c>
      <c r="C34" s="133"/>
      <c r="D34" s="133"/>
      <c r="E34" s="133"/>
      <c r="F34" s="133"/>
      <c r="G34" s="133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2:20" x14ac:dyDescent="0.25">
      <c r="B35" s="134"/>
      <c r="C35" s="134"/>
      <c r="D35" s="134"/>
      <c r="E35" s="134"/>
      <c r="F35" s="13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2:20" x14ac:dyDescent="0.25">
      <c r="B36" s="134"/>
      <c r="C36" s="134"/>
      <c r="D36" s="134"/>
      <c r="E36" s="134"/>
      <c r="F36" s="13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2:20" x14ac:dyDescent="0.25">
      <c r="B37" s="134"/>
      <c r="C37" s="134"/>
      <c r="D37" s="134"/>
      <c r="E37" s="134"/>
      <c r="F37" s="13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2:20" ht="19.899999999999999" customHeight="1" x14ac:dyDescent="0.25">
      <c r="C38" s="118"/>
      <c r="D38" s="135"/>
      <c r="E38" s="118"/>
      <c r="F38" s="11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2:20" ht="19.899999999999999" customHeight="1" x14ac:dyDescent="0.25">
      <c r="H39" s="137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2:20" ht="19.899999999999999" customHeight="1" x14ac:dyDescent="0.25">
      <c r="C40" s="118"/>
      <c r="D40" s="135"/>
      <c r="E40" s="118"/>
      <c r="F40" s="11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2:20" ht="19.899999999999999" customHeight="1" x14ac:dyDescent="0.25">
      <c r="C41" s="118"/>
      <c r="D41" s="135"/>
      <c r="E41" s="118"/>
      <c r="F41" s="11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2:20" ht="19.899999999999999" customHeight="1" x14ac:dyDescent="0.25">
      <c r="C42" s="118"/>
      <c r="D42" s="135"/>
      <c r="E42" s="118"/>
      <c r="F42" s="11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2:20" ht="19.899999999999999" customHeight="1" x14ac:dyDescent="0.25">
      <c r="C43" s="118"/>
      <c r="D43" s="135"/>
      <c r="E43" s="118"/>
      <c r="F43" s="11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2:20" ht="19.899999999999999" customHeight="1" x14ac:dyDescent="0.25">
      <c r="C44" s="118"/>
      <c r="D44" s="135"/>
      <c r="E44" s="118"/>
      <c r="F44" s="11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2:20" ht="19.899999999999999" customHeight="1" x14ac:dyDescent="0.25">
      <c r="C45" s="118"/>
      <c r="D45" s="135"/>
      <c r="E45" s="118"/>
      <c r="F45" s="11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2:20" ht="19.899999999999999" customHeight="1" x14ac:dyDescent="0.25">
      <c r="C46" s="118"/>
      <c r="D46" s="135"/>
      <c r="E46" s="118"/>
      <c r="F46" s="11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2:20" ht="19.899999999999999" customHeight="1" x14ac:dyDescent="0.25">
      <c r="C47" s="118"/>
      <c r="D47" s="135"/>
      <c r="E47" s="118"/>
      <c r="F47" s="11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2:20" ht="19.899999999999999" customHeight="1" x14ac:dyDescent="0.25">
      <c r="C48" s="118"/>
      <c r="D48" s="135"/>
      <c r="E48" s="118"/>
      <c r="F48" s="11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8"/>
      <c r="D49" s="135"/>
      <c r="E49" s="118"/>
      <c r="F49" s="11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8"/>
      <c r="D50" s="135"/>
      <c r="E50" s="118"/>
      <c r="F50" s="11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8"/>
      <c r="D51" s="135"/>
      <c r="E51" s="118"/>
      <c r="F51" s="11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8"/>
      <c r="D52" s="135"/>
      <c r="E52" s="118"/>
      <c r="F52" s="11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8"/>
      <c r="D53" s="135"/>
      <c r="E53" s="118"/>
      <c r="F53" s="11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8"/>
      <c r="D54" s="135"/>
      <c r="E54" s="118"/>
      <c r="F54" s="11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8"/>
      <c r="D55" s="135"/>
      <c r="E55" s="118"/>
      <c r="F55" s="11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8"/>
      <c r="D56" s="135"/>
      <c r="E56" s="118"/>
      <c r="F56" s="11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8"/>
      <c r="D57" s="135"/>
      <c r="E57" s="118"/>
      <c r="F57" s="11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8"/>
      <c r="D58" s="135"/>
      <c r="E58" s="118"/>
      <c r="F58" s="11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8"/>
      <c r="D59" s="135"/>
      <c r="E59" s="118"/>
      <c r="F59" s="11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8"/>
      <c r="D60" s="135"/>
      <c r="E60" s="118"/>
      <c r="F60" s="11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8"/>
      <c r="D61" s="135"/>
      <c r="E61" s="118"/>
      <c r="F61" s="11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8"/>
      <c r="D62" s="135"/>
      <c r="E62" s="118"/>
      <c r="F62" s="11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8"/>
      <c r="D63" s="135"/>
      <c r="E63" s="118"/>
      <c r="F63" s="11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8"/>
      <c r="D64" s="135"/>
      <c r="E64" s="118"/>
      <c r="F64" s="11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8"/>
      <c r="D65" s="135"/>
      <c r="E65" s="118"/>
      <c r="F65" s="11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8"/>
      <c r="D66" s="135"/>
      <c r="E66" s="118"/>
      <c r="F66" s="11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8"/>
      <c r="D67" s="135"/>
      <c r="E67" s="118"/>
      <c r="F67" s="11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8"/>
      <c r="D68" s="135"/>
      <c r="E68" s="118"/>
      <c r="F68" s="11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8"/>
      <c r="D69" s="135"/>
      <c r="E69" s="118"/>
      <c r="F69" s="11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8"/>
      <c r="D70" s="135"/>
      <c r="E70" s="118"/>
      <c r="F70" s="11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8"/>
      <c r="D71" s="135"/>
      <c r="E71" s="118"/>
      <c r="F71" s="11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8"/>
      <c r="D72" s="135"/>
      <c r="E72" s="118"/>
      <c r="F72" s="11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8"/>
      <c r="D73" s="135"/>
      <c r="E73" s="118"/>
      <c r="F73" s="11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8"/>
      <c r="D74" s="135"/>
      <c r="E74" s="118"/>
      <c r="F74" s="11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8"/>
      <c r="D75" s="135"/>
      <c r="E75" s="118"/>
      <c r="F75" s="11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8"/>
      <c r="D76" s="135"/>
      <c r="E76" s="118"/>
      <c r="F76" s="11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8"/>
      <c r="D77" s="135"/>
      <c r="E77" s="118"/>
      <c r="F77" s="11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8"/>
      <c r="D78" s="135"/>
      <c r="E78" s="118"/>
      <c r="F78" s="11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8"/>
      <c r="D79" s="135"/>
      <c r="E79" s="118"/>
      <c r="F79" s="11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8"/>
      <c r="D80" s="135"/>
      <c r="E80" s="118"/>
      <c r="F80" s="11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8"/>
      <c r="D81" s="135"/>
      <c r="E81" s="118"/>
      <c r="F81" s="11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8"/>
      <c r="D82" s="135"/>
      <c r="E82" s="118"/>
      <c r="F82" s="11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8"/>
      <c r="D83" s="135"/>
      <c r="E83" s="118"/>
      <c r="F83" s="11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8"/>
      <c r="D84" s="135"/>
      <c r="E84" s="118"/>
      <c r="F84" s="11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8"/>
      <c r="D85" s="135"/>
      <c r="E85" s="118"/>
      <c r="F85" s="11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8"/>
      <c r="D86" s="135"/>
      <c r="E86" s="118"/>
      <c r="F86" s="11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8"/>
      <c r="D87" s="135"/>
      <c r="E87" s="118"/>
      <c r="F87" s="11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8"/>
      <c r="D88" s="135"/>
      <c r="E88" s="118"/>
      <c r="F88" s="11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8"/>
      <c r="D89" s="135"/>
      <c r="E89" s="118"/>
      <c r="F89" s="11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8"/>
      <c r="D90" s="135"/>
      <c r="E90" s="118"/>
      <c r="F90" s="11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8"/>
      <c r="D91" s="135"/>
      <c r="E91" s="118"/>
      <c r="F91" s="11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8"/>
      <c r="D92" s="135"/>
      <c r="E92" s="118"/>
      <c r="F92" s="11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8"/>
      <c r="D93" s="135"/>
      <c r="E93" s="118"/>
      <c r="F93" s="11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8"/>
      <c r="D94" s="135"/>
      <c r="E94" s="118"/>
      <c r="F94" s="11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8"/>
      <c r="D95" s="135"/>
      <c r="E95" s="118"/>
      <c r="F95" s="11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8"/>
      <c r="D96" s="135"/>
      <c r="E96" s="118"/>
      <c r="F96" s="118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8"/>
      <c r="D97" s="135"/>
      <c r="E97" s="118"/>
      <c r="F97" s="118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8"/>
      <c r="D98" s="135"/>
      <c r="E98" s="118"/>
      <c r="F98" s="118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8"/>
      <c r="D99" s="135"/>
      <c r="E99" s="118"/>
      <c r="F99" s="118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8"/>
      <c r="D100" s="135"/>
      <c r="E100" s="118"/>
      <c r="F100" s="118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8"/>
      <c r="D101" s="135"/>
      <c r="E101" s="118"/>
      <c r="F101" s="118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8"/>
      <c r="D102" s="135"/>
      <c r="E102" s="118"/>
      <c r="F102" s="118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18"/>
      <c r="D103" s="135"/>
      <c r="E103" s="118"/>
      <c r="F103" s="118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18"/>
      <c r="D104" s="135"/>
      <c r="E104" s="118"/>
      <c r="F104" s="118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18"/>
      <c r="D105" s="135"/>
      <c r="E105" s="118"/>
      <c r="F105" s="118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18"/>
      <c r="D106" s="135"/>
      <c r="E106" s="118"/>
      <c r="F106" s="118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18"/>
      <c r="D107" s="135"/>
      <c r="E107" s="118"/>
      <c r="F107" s="118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18"/>
      <c r="D108" s="135"/>
      <c r="E108" s="118"/>
      <c r="F108" s="118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18"/>
      <c r="D109" s="135"/>
      <c r="E109" s="118"/>
      <c r="F109" s="118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18"/>
      <c r="D110" s="135"/>
      <c r="E110" s="118"/>
      <c r="F110" s="118"/>
      <c r="G110" s="16"/>
      <c r="H110" s="16"/>
      <c r="I110" s="11"/>
      <c r="J110" s="11"/>
      <c r="K110" s="11"/>
      <c r="L110" s="11"/>
      <c r="M110" s="11"/>
      <c r="N110" s="17"/>
      <c r="O110" s="17"/>
      <c r="P110" s="17"/>
      <c r="Q110" s="11"/>
      <c r="R110" s="11"/>
      <c r="S110" s="11"/>
    </row>
    <row r="111" spans="3:19" ht="19.899999999999999" customHeight="1" x14ac:dyDescent="0.25">
      <c r="C111" s="118"/>
      <c r="D111" s="135"/>
      <c r="E111" s="118"/>
      <c r="F111" s="118"/>
      <c r="G111" s="16"/>
      <c r="H111" s="16"/>
      <c r="I111" s="11"/>
      <c r="J111" s="11"/>
      <c r="K111" s="11"/>
      <c r="L111" s="11"/>
      <c r="M111" s="11"/>
      <c r="N111" s="17"/>
      <c r="O111" s="17"/>
      <c r="P111" s="17"/>
      <c r="Q111" s="11"/>
      <c r="R111" s="11"/>
      <c r="S111" s="11"/>
    </row>
    <row r="112" spans="3:19" ht="19.899999999999999" customHeight="1" x14ac:dyDescent="0.25">
      <c r="C112" s="118"/>
      <c r="D112" s="135"/>
      <c r="E112" s="118"/>
      <c r="F112" s="118"/>
      <c r="G112" s="16"/>
      <c r="H112" s="16"/>
      <c r="I112" s="11"/>
      <c r="J112" s="11"/>
      <c r="K112" s="11"/>
      <c r="L112" s="11"/>
      <c r="M112" s="11"/>
      <c r="N112" s="17"/>
      <c r="O112" s="17"/>
      <c r="P112" s="17"/>
      <c r="Q112" s="11"/>
      <c r="R112" s="11"/>
      <c r="S112" s="11"/>
    </row>
    <row r="113" spans="3:19" ht="19.899999999999999" customHeight="1" x14ac:dyDescent="0.25">
      <c r="C113" s="118"/>
      <c r="D113" s="135"/>
      <c r="E113" s="118"/>
      <c r="F113" s="118"/>
      <c r="G113" s="16"/>
      <c r="H113" s="16"/>
      <c r="I113" s="11"/>
      <c r="J113" s="11"/>
      <c r="K113" s="11"/>
      <c r="L113" s="11"/>
      <c r="M113" s="11"/>
      <c r="N113" s="17"/>
      <c r="O113" s="17"/>
      <c r="P113" s="17"/>
      <c r="Q113" s="11"/>
      <c r="R113" s="11"/>
      <c r="S113" s="11"/>
    </row>
    <row r="114" spans="3:19" ht="19.899999999999999" customHeight="1" x14ac:dyDescent="0.25">
      <c r="C114" s="118"/>
      <c r="D114" s="135"/>
      <c r="E114" s="118"/>
      <c r="F114" s="118"/>
      <c r="G114" s="16"/>
      <c r="H114" s="16"/>
      <c r="I114" s="11"/>
      <c r="J114" s="11"/>
      <c r="K114" s="11"/>
      <c r="L114" s="11"/>
      <c r="M114" s="11"/>
      <c r="N114" s="17"/>
      <c r="O114" s="17"/>
      <c r="P114" s="17"/>
      <c r="Q114" s="11"/>
      <c r="R114" s="11"/>
      <c r="S114" s="11"/>
    </row>
    <row r="115" spans="3:19" ht="19.899999999999999" customHeight="1" x14ac:dyDescent="0.25">
      <c r="C115" s="118"/>
      <c r="D115" s="135"/>
      <c r="E115" s="118"/>
      <c r="F115" s="118"/>
      <c r="G115" s="16"/>
      <c r="H115" s="16"/>
      <c r="I115" s="11"/>
      <c r="J115" s="11"/>
      <c r="K115" s="11"/>
      <c r="L115" s="11"/>
      <c r="M115" s="11"/>
      <c r="N115" s="17"/>
      <c r="O115" s="17"/>
      <c r="P115" s="17"/>
      <c r="Q115" s="11"/>
      <c r="R115" s="11"/>
      <c r="S115" s="11"/>
    </row>
    <row r="116" spans="3:19" ht="19.899999999999999" customHeight="1" x14ac:dyDescent="0.25">
      <c r="C116" s="118"/>
      <c r="D116" s="135"/>
      <c r="E116" s="118"/>
      <c r="F116" s="118"/>
      <c r="G116" s="16"/>
      <c r="H116" s="16"/>
      <c r="I116" s="11"/>
      <c r="J116" s="11"/>
      <c r="K116" s="11"/>
      <c r="L116" s="11"/>
      <c r="M116" s="11"/>
      <c r="N116" s="17"/>
      <c r="O116" s="17"/>
      <c r="P116" s="17"/>
      <c r="Q116" s="11"/>
      <c r="R116" s="11"/>
      <c r="S116" s="11"/>
    </row>
    <row r="117" spans="3:19" ht="19.899999999999999" customHeight="1" x14ac:dyDescent="0.25">
      <c r="C117" s="118"/>
      <c r="D117" s="135"/>
      <c r="E117" s="118"/>
      <c r="F117" s="118"/>
      <c r="G117" s="16"/>
      <c r="H117" s="16"/>
      <c r="I117" s="11"/>
      <c r="J117" s="11"/>
      <c r="K117" s="11"/>
      <c r="L117" s="11"/>
      <c r="M117" s="11"/>
      <c r="N117" s="17"/>
      <c r="O117" s="17"/>
      <c r="P117" s="17"/>
      <c r="Q117" s="11"/>
      <c r="R117" s="11"/>
      <c r="S117" s="11"/>
    </row>
    <row r="118" spans="3:19" ht="19.899999999999999" customHeight="1" x14ac:dyDescent="0.25">
      <c r="C118" s="118"/>
      <c r="D118" s="135"/>
      <c r="E118" s="118"/>
      <c r="F118" s="118"/>
      <c r="G118" s="16"/>
      <c r="H118" s="16"/>
      <c r="I118" s="11"/>
      <c r="J118" s="11"/>
      <c r="K118" s="11"/>
      <c r="L118" s="11"/>
      <c r="M118" s="11"/>
      <c r="N118" s="17"/>
      <c r="O118" s="17"/>
      <c r="P118" s="17"/>
      <c r="Q118" s="11"/>
      <c r="R118" s="11"/>
      <c r="S118" s="11"/>
    </row>
    <row r="119" spans="3:19" ht="19.899999999999999" customHeight="1" x14ac:dyDescent="0.25">
      <c r="C119" s="118"/>
      <c r="D119" s="135"/>
      <c r="E119" s="118"/>
      <c r="F119" s="118"/>
      <c r="G119" s="16"/>
      <c r="H119" s="16"/>
      <c r="I119" s="11"/>
      <c r="J119" s="11"/>
      <c r="K119" s="11"/>
      <c r="L119" s="11"/>
      <c r="M119" s="11"/>
      <c r="N119" s="17"/>
      <c r="O119" s="17"/>
      <c r="P119" s="17"/>
    </row>
    <row r="120" spans="3:19" ht="19.899999999999999" customHeight="1" x14ac:dyDescent="0.25">
      <c r="C120" s="1"/>
      <c r="E120" s="1"/>
      <c r="F120" s="1"/>
      <c r="J120" s="1"/>
    </row>
    <row r="121" spans="3:19" ht="19.899999999999999" customHeight="1" x14ac:dyDescent="0.25">
      <c r="C121" s="1"/>
      <c r="E121" s="1"/>
      <c r="F121" s="1"/>
      <c r="J121" s="1"/>
    </row>
    <row r="122" spans="3:19" ht="19.899999999999999" customHeight="1" x14ac:dyDescent="0.25">
      <c r="C122" s="1"/>
      <c r="E122" s="1"/>
      <c r="F122" s="1"/>
      <c r="J122" s="1"/>
    </row>
    <row r="123" spans="3:19" ht="19.899999999999999" customHeight="1" x14ac:dyDescent="0.25">
      <c r="C123" s="1"/>
      <c r="E123" s="1"/>
      <c r="F123" s="1"/>
      <c r="J123" s="1"/>
    </row>
    <row r="124" spans="3:19" ht="19.899999999999999" customHeight="1" x14ac:dyDescent="0.25">
      <c r="C124" s="1"/>
      <c r="E124" s="1"/>
      <c r="F124" s="1"/>
      <c r="J124" s="1"/>
    </row>
    <row r="125" spans="3:19" ht="19.899999999999999" customHeight="1" x14ac:dyDescent="0.25">
      <c r="C125" s="1"/>
      <c r="E125" s="1"/>
      <c r="F125" s="1"/>
      <c r="J125" s="1"/>
    </row>
    <row r="126" spans="3:19" ht="19.899999999999999" customHeight="1" x14ac:dyDescent="0.25">
      <c r="C126" s="1"/>
      <c r="E126" s="1"/>
      <c r="F126" s="1"/>
      <c r="J126" s="1"/>
    </row>
    <row r="127" spans="3:19" ht="19.899999999999999" customHeight="1" x14ac:dyDescent="0.25">
      <c r="C127" s="1"/>
      <c r="E127" s="1"/>
      <c r="F127" s="1"/>
      <c r="J127" s="1"/>
    </row>
    <row r="128" spans="3:19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  <row r="242" spans="3:10" x14ac:dyDescent="0.25">
      <c r="C242" s="1"/>
      <c r="E242" s="1"/>
      <c r="F242" s="1"/>
      <c r="J242" s="1"/>
    </row>
    <row r="243" spans="3:10" x14ac:dyDescent="0.25">
      <c r="C243" s="1"/>
      <c r="E243" s="1"/>
      <c r="F243" s="1"/>
      <c r="J243" s="1"/>
    </row>
    <row r="244" spans="3:10" x14ac:dyDescent="0.25">
      <c r="C244" s="1"/>
      <c r="E244" s="1"/>
      <c r="F244" s="1"/>
      <c r="J244" s="1"/>
    </row>
    <row r="245" spans="3:10" x14ac:dyDescent="0.25">
      <c r="C245" s="1"/>
      <c r="E245" s="1"/>
      <c r="F245" s="1"/>
      <c r="J245" s="1"/>
    </row>
    <row r="246" spans="3:10" x14ac:dyDescent="0.25">
      <c r="C246" s="1"/>
      <c r="E246" s="1"/>
      <c r="F246" s="1"/>
      <c r="J246" s="1"/>
    </row>
    <row r="247" spans="3:10" x14ac:dyDescent="0.25">
      <c r="C247" s="1"/>
      <c r="E247" s="1"/>
      <c r="F247" s="1"/>
      <c r="J247" s="1"/>
    </row>
    <row r="248" spans="3:10" x14ac:dyDescent="0.25">
      <c r="C248" s="1"/>
      <c r="E248" s="1"/>
      <c r="F248" s="1"/>
      <c r="J248" s="1"/>
    </row>
    <row r="249" spans="3:10" x14ac:dyDescent="0.25">
      <c r="C249" s="1"/>
      <c r="E249" s="1"/>
      <c r="F249" s="1"/>
      <c r="J249" s="1"/>
    </row>
    <row r="250" spans="3:10" x14ac:dyDescent="0.25">
      <c r="C250" s="1"/>
      <c r="E250" s="1"/>
      <c r="F250" s="1"/>
      <c r="J250" s="1"/>
    </row>
  </sheetData>
  <sheetProtection algorithmName="SHA-512" hashValue="04djuoey7bnhtc9rYUIUFOCCL2t5F7SSFN8XY+RXhfGI9tKbblbP4icgaSNtZBS0lQZmWGOZkJH7rs/tnwzjwQ==" saltValue="EVvmLToDdB7+XnunQAwovA==" spinCount="100000" sheet="1" objects="1" scenarios="1"/>
  <mergeCells count="44">
    <mergeCell ref="V7:V8"/>
    <mergeCell ref="V9:V10"/>
    <mergeCell ref="I7:I30"/>
    <mergeCell ref="J7:J30"/>
    <mergeCell ref="K7:K30"/>
    <mergeCell ref="V20:V23"/>
    <mergeCell ref="P25:P26"/>
    <mergeCell ref="Q25:Q26"/>
    <mergeCell ref="V14:V19"/>
    <mergeCell ref="V27:V30"/>
    <mergeCell ref="Q20:Q21"/>
    <mergeCell ref="P20:P21"/>
    <mergeCell ref="B1:D1"/>
    <mergeCell ref="G5:H5"/>
    <mergeCell ref="B34:G34"/>
    <mergeCell ref="R33:T33"/>
    <mergeCell ref="R32:T32"/>
    <mergeCell ref="B32:G32"/>
    <mergeCell ref="B33:H33"/>
    <mergeCell ref="M7:M30"/>
    <mergeCell ref="N7:N30"/>
    <mergeCell ref="O7:O30"/>
    <mergeCell ref="B20:B21"/>
    <mergeCell ref="C20:C21"/>
    <mergeCell ref="D20:D21"/>
    <mergeCell ref="E20:E21"/>
    <mergeCell ref="T20:T21"/>
    <mergeCell ref="B22:B23"/>
    <mergeCell ref="C22:C23"/>
    <mergeCell ref="D22:D23"/>
    <mergeCell ref="U7:U30"/>
    <mergeCell ref="E22:E23"/>
    <mergeCell ref="Q22:Q23"/>
    <mergeCell ref="P22:P23"/>
    <mergeCell ref="T22:T23"/>
    <mergeCell ref="L7:L24"/>
    <mergeCell ref="T25:T26"/>
    <mergeCell ref="V25:V26"/>
    <mergeCell ref="L27:L30"/>
    <mergeCell ref="B25:B26"/>
    <mergeCell ref="C25:C26"/>
    <mergeCell ref="D25:D26"/>
    <mergeCell ref="E25:E26"/>
    <mergeCell ref="L25:L26"/>
  </mergeCells>
  <conditionalFormatting sqref="B7:B20 B22 B24:B25 B27:B30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:D20 D22 D24:D25 D27:D30">
    <cfRule type="containsBlanks" dxfId="6" priority="3">
      <formula>LEN(TRIM(D7))=0</formula>
    </cfRule>
  </conditionalFormatting>
  <conditionalFormatting sqref="R7:R30 G7:H30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30">
    <cfRule type="notContainsBlanks" dxfId="2" priority="72">
      <formula>LEN(TRIM(G7))&gt;0</formula>
    </cfRule>
  </conditionalFormatting>
  <conditionalFormatting sqref="T7:T20 T22 T24:T25 T27:T30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20 E22 E24:E25 E27:E3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21:S23 S26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2025-04-11T11:48:29Z</cp:lastPrinted>
  <dcterms:created xsi:type="dcterms:W3CDTF">2014-03-05T12:43:32Z</dcterms:created>
  <dcterms:modified xsi:type="dcterms:W3CDTF">2025-04-22T06:30:32Z</dcterms:modified>
</cp:coreProperties>
</file>