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ese\3a-OSTATNÍ\VT\VT 2025\VT 041\1 výzva\"/>
    </mc:Choice>
  </mc:AlternateContent>
  <xr:revisionPtr revIDLastSave="0" documentId="13_ncr:1_{BEAD7C8B-769D-447D-BDC5-75610F90BD68}" xr6:coauthVersionLast="47" xr6:coauthVersionMax="47" xr10:uidLastSave="{00000000-0000-0000-0000-000000000000}"/>
  <bookViews>
    <workbookView xWindow="1080" yWindow="1080" windowWidth="26910" windowHeight="15405" xr2:uid="{00000000-000D-0000-FFFF-FFFF00000000}"/>
  </bookViews>
  <sheets>
    <sheet name="Výpočetní technika" sheetId="1" r:id="rId1"/>
  </sheets>
  <definedNames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0" i="1" l="1"/>
  <c r="S11" i="1"/>
  <c r="S10" i="1" l="1"/>
  <c r="S12" i="1"/>
  <c r="T12" i="1"/>
  <c r="S13" i="1"/>
  <c r="T13" i="1"/>
  <c r="P10" i="1"/>
  <c r="P12" i="1"/>
  <c r="P13" i="1"/>
  <c r="P8" i="1"/>
  <c r="P9" i="1"/>
  <c r="S8" i="1"/>
  <c r="T8" i="1"/>
  <c r="S9" i="1"/>
  <c r="T9" i="1"/>
  <c r="T7" i="1"/>
  <c r="S7" i="1" l="1"/>
  <c r="R16" i="1" s="1"/>
  <c r="P7" i="1"/>
  <c r="Q16" i="1" s="1"/>
</calcChain>
</file>

<file path=xl/sharedStrings.xml><?xml version="1.0" encoding="utf-8"?>
<sst xmlns="http://schemas.openxmlformats.org/spreadsheetml/2006/main" count="72" uniqueCount="58">
  <si>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</si>
  <si>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</si>
  <si>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</si>
  <si>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</si>
  <si>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</si>
  <si>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</si>
  <si>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</si>
  <si>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</si>
  <si>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</si>
  <si>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</si>
  <si>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</si>
  <si>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</si>
  <si>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30231310-3 - Ploché monitory</t>
  </si>
  <si>
    <t>30234600-4 - Flash paměť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</si>
  <si>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</si>
  <si>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</si>
  <si>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</si>
  <si>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</si>
  <si>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</si>
  <si>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</si>
  <si>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</si>
  <si>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</si>
  <si>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</si>
  <si>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</si>
  <si>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</si>
  <si>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</si>
  <si>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</si>
  <si>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</si>
  <si>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</si>
  <si>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</si>
  <si>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</si>
  <si>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</si>
  <si>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</si>
  <si>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</si>
  <si>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</si>
  <si>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</si>
  <si>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21 dní</t>
  </si>
  <si>
    <t>Pokud financováno z projektových prostředků, pak ŘEŠITEL uvede: NÁZEV A ČÍSLO DOTAČNÍHO PROJEKTU</t>
  </si>
  <si>
    <t xml:space="preserve">Příloha č. 2 Kupní smlouvy - technická specifikace
Výpočetní technika (III.) 041 - 2025 </t>
  </si>
  <si>
    <t>Monitor</t>
  </si>
  <si>
    <t>Filip Bušek, 
Tel.: 735 715 934,
37763 5219</t>
  </si>
  <si>
    <t>Univerzitní 22, 
301 00 Plzeň,
Ústav jazykové přípravy,
místnost UU 306</t>
  </si>
  <si>
    <r>
      <t>LED monitor, úhlopříčka alespoň 27",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rozlišení WUXGA nebo lepší (1920x1200).</t>
    </r>
    <r>
      <rPr>
        <sz val="11"/>
        <color theme="1"/>
        <rFont val="Calibri"/>
        <family val="2"/>
        <charset val="238"/>
        <scheme val="minor"/>
      </rPr>
      <t xml:space="preserve">
Poměr stran 16:9.
Obnovovací frekvence 60 Hz.
USB hub s USB 2.0 nebo lepší.
Připojení pomocí HDMI a DisplayPort. 
Kabeláž na propojení osazená konektorem DisplayPort součástí dodávky. 
Monitor musí podporovat montáž na držáky třetích stran pomocí systému VESA (uchycení 100x100 nebo 75x75 mm).</t>
    </r>
  </si>
  <si>
    <t>Napájecí adaptér pro notebook</t>
  </si>
  <si>
    <r>
      <t>Napájecí adaptér</t>
    </r>
    <r>
      <rPr>
        <b/>
        <sz val="11"/>
        <color theme="1"/>
        <rFont val="Calibri"/>
        <family val="2"/>
        <charset val="238"/>
        <scheme val="minor"/>
      </rPr>
      <t xml:space="preserve"> kompatabilní s HP Probook 455 G7</t>
    </r>
    <r>
      <rPr>
        <sz val="11"/>
        <color theme="1"/>
        <rFont val="Calibri"/>
        <family val="2"/>
        <charset val="238"/>
        <scheme val="minor"/>
      </rPr>
      <t>, příkon 65W.
Adaptér musí být dodaný s vidlicí pro českou zásuvku.
Konektor 4,5 mm.
Hmotnost do 380 g.</t>
    </r>
  </si>
  <si>
    <t>Flash disk</t>
  </si>
  <si>
    <t>Kapacita min. 64 GB - USB 3.2 Gen 1 (USB 3.0), konektor USB-A.
Rychlost zápisu až 100 MB/s.
Rychlost čtení až 220 MB/s.</t>
  </si>
  <si>
    <t>Notebook</t>
  </si>
  <si>
    <t>Samostatná faktura</t>
  </si>
  <si>
    <t>Záruka na zboží min. 24 měsíců, 
servis NBD on site.</t>
  </si>
  <si>
    <t>Bc. Petra Pechmanová,
Tel.: 37763 1025,
702 056 655</t>
  </si>
  <si>
    <t>Univerzitní 8,
301 00 Plzeň,
Rektorát - Úsek prorektora pro koncepci vzdělávání a záležitosti studujících,
místnost UR 402</t>
  </si>
  <si>
    <t xml:space="preserve">Operační systém Windows 11, stačí ve verzi Home, předinstalovaný (nesmí to být licence typu K12 (EDU)). 
OS Windows požadujeme z důvodu kompatibility s interními aplikacemi ZČU (Stag, Magion,...). </t>
  </si>
  <si>
    <t>Konvertibilní notebook schopný práce i jako tablet. 
Výkon procesoru v Passmark CPU více než 19 000 bodů. 
Operační paměť min. 16GB LPDDR5. 
Displej dotykový 16'' IPS, rozlišení min. 2560 x 1600, lesklý, svítivost min. 400 nits.
Grafika integrovaná.   
Úložiště min. 1TB.
Webkamera min. 1080px.
Obsahuje integrovaný bezdrátový adaptér WiFi 6E a bluetooth min. v5.1. 
Porty min.: Thunderbolt / USB 4  2x, USB 3.2 Gen 1 (USB 3.0) 2x. 
Univerzální zvukový port (jack), Čtečka paměťových karet, Podpora stylusu, TPM 2.0, Windows Hello. 
Podsvícená klávesnice.
Podpora prostřednictvím internetu umožňuje stahování ovladačů a manuálu z internetu adresně pro konkrétní zadaný typ (sériové číslo) zařízení.  
Záruka min. 24 měsíců, servis NBD on site. 
Barva nejlépe šedá.</t>
  </si>
  <si>
    <r>
      <t xml:space="preserve">Bezdrátový set klávesnice a myši. 
Rozhraní 2.4GHz (USB adaptér). 
</t>
    </r>
    <r>
      <rPr>
        <b/>
        <sz val="11"/>
        <color theme="1"/>
        <rFont val="Calibri"/>
        <family val="2"/>
        <charset val="238"/>
        <scheme val="minor"/>
      </rPr>
      <t>Rozložení kláves CZ/SK</t>
    </r>
    <r>
      <rPr>
        <sz val="11"/>
        <color theme="1"/>
        <rFont val="Calibri"/>
        <family val="2"/>
        <charset val="238"/>
        <scheme val="minor"/>
      </rPr>
      <t xml:space="preserve">. Bez multimediálních kláves s numerickou klávesnicí. Typ kláves: klasické, Enter: jednořádkový, Backspace: široký, Levý Shift: široký. Napájení z baterií, jedna sada součástí balení. 
</t>
    </r>
    <r>
      <rPr>
        <b/>
        <sz val="11"/>
        <color theme="1"/>
        <rFont val="Calibri"/>
        <family val="2"/>
        <charset val="238"/>
        <scheme val="minor"/>
      </rPr>
      <t xml:space="preserve">Myš optická: </t>
    </r>
    <r>
      <rPr>
        <sz val="11"/>
        <color theme="1"/>
        <rFont val="Calibri"/>
        <family val="2"/>
        <charset val="238"/>
        <scheme val="minor"/>
      </rPr>
      <t xml:space="preserve">min. 1200 DPI, tři tlačítka (kolečko). Napájení z baterií, jedna sada součásti balení. 
Barva nejlépe černá.
</t>
    </r>
    <r>
      <rPr>
        <b/>
        <sz val="11"/>
        <color theme="1"/>
        <rFont val="Calibri"/>
        <family val="2"/>
        <charset val="238"/>
        <scheme val="minor"/>
      </rPr>
      <t xml:space="preserve">Kompatibilita s položkou č. 4. </t>
    </r>
  </si>
  <si>
    <r>
      <t xml:space="preserve">Bezdrátová laserová myš. Kompatibilní s USB 1.1 a 2.0, rozlišení min. 1000 DPI, provozní dosah 5 - 10 m. 
Napájení:  baterie (jsou soucástí balení).
Barva nejlépe černá.
</t>
    </r>
    <r>
      <rPr>
        <b/>
        <sz val="11"/>
        <color theme="1"/>
        <rFont val="Calibri"/>
        <family val="2"/>
        <charset val="238"/>
        <scheme val="minor"/>
      </rPr>
      <t>Kompatibilní s položkou č. 4.</t>
    </r>
  </si>
  <si>
    <t>Bezdrátová laserová myš - kompatibilní s pol.č. 4</t>
  </si>
  <si>
    <t>Bezdrátový set klávesnice a myši - kompatiiblní s pol.č.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</si>
</sst>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71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vertical="top" wrapText="1"/>
    </xf>
    <xf numFmtId="0" fontId="23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8" xfId="0" applyNumberForma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left" vertical="center" wrapText="1" indent="1"/>
    </xf>
    <xf numFmtId="0" fontId="3" fillId="3" borderId="19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13" fillId="6" borderId="19" xfId="0" applyFont="1" applyFill="1" applyBorder="1" applyAlignment="1" applyProtection="1">
      <alignment horizontal="center" vertical="center" wrapText="1"/>
    </xf>
    <xf numFmtId="0" fontId="4" fillId="6" borderId="19" xfId="0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7" fillId="3" borderId="19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left" vertical="center" wrapText="1" indent="1"/>
    </xf>
    <xf numFmtId="0" fontId="24" fillId="4" borderId="13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13" fillId="6" borderId="16" xfId="0" applyFont="1" applyFill="1" applyBorder="1" applyAlignment="1" applyProtection="1">
      <alignment horizontal="center" vertical="center" wrapText="1"/>
    </xf>
    <xf numFmtId="0" fontId="4" fillId="6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7" fillId="3" borderId="16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horizontal="left" vertical="center" wrapText="1" indent="1"/>
    </xf>
    <xf numFmtId="0" fontId="24" fillId="4" borderId="22" xfId="0" applyFont="1" applyFill="1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8" fillId="3" borderId="22" xfId="0" applyFont="1" applyFill="1" applyBorder="1" applyAlignment="1" applyProtection="1">
      <alignment horizontal="center" vertical="center" wrapTex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3" fillId="3" borderId="26" xfId="0" applyFont="1" applyFill="1" applyBorder="1" applyAlignment="1" applyProtection="1">
      <alignment horizontal="left" vertical="center" wrapText="1" indent="1"/>
    </xf>
    <xf numFmtId="0" fontId="3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13" fillId="6" borderId="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horizontal="left" vertical="center" wrapText="1" indent="1"/>
    </xf>
    <xf numFmtId="0" fontId="24" fillId="4" borderId="24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13" fillId="6" borderId="24" xfId="0" applyFont="1" applyFill="1" applyBorder="1" applyAlignment="1" applyProtection="1">
      <alignment horizontal="center" vertical="center" wrapText="1"/>
    </xf>
    <xf numFmtId="0" fontId="3" fillId="6" borderId="16" xfId="0" applyFont="1" applyFill="1" applyBorder="1" applyAlignment="1" applyProtection="1">
      <alignment horizontal="center" vertical="center" wrapText="1"/>
    </xf>
    <xf numFmtId="164" fontId="0" fillId="0" borderId="24" xfId="0" applyNumberFormat="1" applyBorder="1" applyAlignment="1" applyProtection="1">
      <alignment horizontal="right" vertical="center" indent="1"/>
    </xf>
    <xf numFmtId="164" fontId="0" fillId="3" borderId="24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8" fillId="3" borderId="24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13" fillId="6" borderId="22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24" fillId="4" borderId="15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3" fillId="6" borderId="17" xfId="0" applyFont="1" applyFill="1" applyBorder="1" applyAlignment="1" applyProtection="1">
      <alignment horizontal="center" vertical="center" wrapText="1"/>
    </xf>
    <xf numFmtId="0" fontId="3" fillId="6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7" fillId="3" borderId="17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19" xfId="0" applyFont="1" applyFill="1" applyBorder="1" applyAlignment="1" applyProtection="1">
      <alignment horizontal="left" vertical="center" wrapText="1" inden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22" xfId="0" applyFont="1" applyFill="1" applyBorder="1" applyAlignment="1" applyProtection="1">
      <alignment horizontal="left" vertical="center" wrapText="1" indent="1"/>
      <protection locked="0"/>
    </xf>
    <xf numFmtId="0" fontId="14" fillId="4" borderId="26" xfId="0" applyFont="1" applyFill="1" applyBorder="1" applyAlignment="1" applyProtection="1">
      <alignment horizontal="left" vertical="center" wrapText="1" indent="1"/>
      <protection locked="0"/>
    </xf>
    <xf numFmtId="0" fontId="14" fillId="4" borderId="24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24" fillId="4" borderId="19" xfId="0" applyFont="1" applyFill="1" applyBorder="1" applyAlignment="1" applyProtection="1">
      <alignment horizontal="center" vertical="center" wrapText="1"/>
      <protection locked="0"/>
    </xf>
    <xf numFmtId="0" fontId="24" fillId="4" borderId="26" xfId="0" applyFont="1" applyFill="1" applyBorder="1" applyAlignment="1" applyProtection="1">
      <alignment horizontal="center" vertical="center" wrapTex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topLeftCell="A6" zoomScale="51" zoomScaleNormal="51" workbookViewId="0">
      <selection activeCell="Q7" sqref="Q7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155" customWidth="1"/>
    <col min="5" max="5" width="10.5703125" style="22" customWidth="1"/>
    <col min="6" max="6" width="130.8554687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28.28515625" style="1" hidden="1" customWidth="1"/>
    <col min="12" max="12" width="33.5703125" style="1" customWidth="1"/>
    <col min="13" max="13" width="22.5703125" style="1" customWidth="1"/>
    <col min="14" max="14" width="34.710937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38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17</v>
      </c>
      <c r="D6" s="29" t="s">
        <v>4</v>
      </c>
      <c r="E6" s="29" t="s">
        <v>18</v>
      </c>
      <c r="F6" s="29" t="s">
        <v>19</v>
      </c>
      <c r="G6" s="30" t="s">
        <v>34</v>
      </c>
      <c r="H6" s="30" t="s">
        <v>28</v>
      </c>
      <c r="I6" s="31" t="s">
        <v>20</v>
      </c>
      <c r="J6" s="29" t="s">
        <v>21</v>
      </c>
      <c r="K6" s="29" t="s">
        <v>37</v>
      </c>
      <c r="L6" s="32" t="s">
        <v>22</v>
      </c>
      <c r="M6" s="33" t="s">
        <v>23</v>
      </c>
      <c r="N6" s="32" t="s">
        <v>24</v>
      </c>
      <c r="O6" s="29" t="s">
        <v>32</v>
      </c>
      <c r="P6" s="32" t="s">
        <v>25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26</v>
      </c>
      <c r="V6" s="32" t="s">
        <v>27</v>
      </c>
    </row>
    <row r="7" spans="1:22" ht="155.25" customHeight="1" thickTop="1" x14ac:dyDescent="0.25">
      <c r="A7" s="36"/>
      <c r="B7" s="37">
        <v>1</v>
      </c>
      <c r="C7" s="38" t="s">
        <v>39</v>
      </c>
      <c r="D7" s="39">
        <v>4</v>
      </c>
      <c r="E7" s="40" t="s">
        <v>31</v>
      </c>
      <c r="F7" s="41" t="s">
        <v>42</v>
      </c>
      <c r="G7" s="157"/>
      <c r="H7" s="163"/>
      <c r="I7" s="42" t="s">
        <v>48</v>
      </c>
      <c r="J7" s="43" t="s">
        <v>35</v>
      </c>
      <c r="K7" s="44"/>
      <c r="L7" s="45"/>
      <c r="M7" s="46" t="s">
        <v>40</v>
      </c>
      <c r="N7" s="46" t="s">
        <v>41</v>
      </c>
      <c r="O7" s="47" t="s">
        <v>36</v>
      </c>
      <c r="P7" s="48">
        <f>D7*Q7</f>
        <v>20400</v>
      </c>
      <c r="Q7" s="49">
        <v>5100</v>
      </c>
      <c r="R7" s="165"/>
      <c r="S7" s="50">
        <f>D7*R7</f>
        <v>0</v>
      </c>
      <c r="T7" s="51" t="str">
        <f>IF(ISNUMBER(R7), IF(R7&gt;Q7,"NEVYHOVUJE","VYHOVUJE")," ")</f>
        <v xml:space="preserve"> </v>
      </c>
      <c r="U7" s="52"/>
      <c r="V7" s="53" t="s">
        <v>12</v>
      </c>
    </row>
    <row r="8" spans="1:22" ht="90" customHeight="1" x14ac:dyDescent="0.25">
      <c r="A8" s="54"/>
      <c r="B8" s="55">
        <v>2</v>
      </c>
      <c r="C8" s="56" t="s">
        <v>43</v>
      </c>
      <c r="D8" s="57">
        <v>5</v>
      </c>
      <c r="E8" s="58" t="s">
        <v>31</v>
      </c>
      <c r="F8" s="59" t="s">
        <v>44</v>
      </c>
      <c r="G8" s="158"/>
      <c r="H8" s="60" t="s">
        <v>35</v>
      </c>
      <c r="I8" s="61"/>
      <c r="J8" s="62"/>
      <c r="K8" s="63"/>
      <c r="L8" s="64"/>
      <c r="M8" s="65"/>
      <c r="N8" s="65"/>
      <c r="O8" s="66"/>
      <c r="P8" s="67">
        <f>D8*Q8</f>
        <v>2750</v>
      </c>
      <c r="Q8" s="68">
        <v>550</v>
      </c>
      <c r="R8" s="166"/>
      <c r="S8" s="69">
        <f>D8*R8</f>
        <v>0</v>
      </c>
      <c r="T8" s="70" t="str">
        <f t="shared" ref="T8:T9" si="0">IF(ISNUMBER(R8), IF(R8&gt;Q8,"NEVYHOVUJE","VYHOVUJE")," ")</f>
        <v xml:space="preserve"> </v>
      </c>
      <c r="U8" s="71"/>
      <c r="V8" s="72" t="s">
        <v>14</v>
      </c>
    </row>
    <row r="9" spans="1:22" ht="66.75" customHeight="1" thickBot="1" x14ac:dyDescent="0.3">
      <c r="A9" s="36"/>
      <c r="B9" s="73">
        <v>3</v>
      </c>
      <c r="C9" s="74" t="s">
        <v>45</v>
      </c>
      <c r="D9" s="75">
        <v>10</v>
      </c>
      <c r="E9" s="76" t="s">
        <v>31</v>
      </c>
      <c r="F9" s="77" t="s">
        <v>46</v>
      </c>
      <c r="G9" s="159"/>
      <c r="H9" s="78" t="s">
        <v>35</v>
      </c>
      <c r="I9" s="61"/>
      <c r="J9" s="62"/>
      <c r="K9" s="63"/>
      <c r="L9" s="64"/>
      <c r="M9" s="65"/>
      <c r="N9" s="65"/>
      <c r="O9" s="66"/>
      <c r="P9" s="79">
        <f>D9*Q9</f>
        <v>3000</v>
      </c>
      <c r="Q9" s="80">
        <v>300</v>
      </c>
      <c r="R9" s="167"/>
      <c r="S9" s="81">
        <f>D9*R9</f>
        <v>0</v>
      </c>
      <c r="T9" s="82" t="str">
        <f t="shared" si="0"/>
        <v xml:space="preserve"> </v>
      </c>
      <c r="U9" s="71"/>
      <c r="V9" s="83" t="s">
        <v>13</v>
      </c>
    </row>
    <row r="10" spans="1:22" ht="250.5" customHeight="1" x14ac:dyDescent="0.25">
      <c r="A10" s="36"/>
      <c r="B10" s="84">
        <v>4</v>
      </c>
      <c r="C10" s="85" t="s">
        <v>47</v>
      </c>
      <c r="D10" s="86">
        <v>1</v>
      </c>
      <c r="E10" s="87" t="s">
        <v>31</v>
      </c>
      <c r="F10" s="88" t="s">
        <v>53</v>
      </c>
      <c r="G10" s="160"/>
      <c r="H10" s="164"/>
      <c r="I10" s="89" t="s">
        <v>48</v>
      </c>
      <c r="J10" s="90" t="s">
        <v>35</v>
      </c>
      <c r="K10" s="85"/>
      <c r="L10" s="91" t="s">
        <v>49</v>
      </c>
      <c r="M10" s="92" t="s">
        <v>50</v>
      </c>
      <c r="N10" s="92" t="s">
        <v>51</v>
      </c>
      <c r="O10" s="93" t="s">
        <v>36</v>
      </c>
      <c r="P10" s="94">
        <f>D10*Q10</f>
        <v>27000</v>
      </c>
      <c r="Q10" s="95">
        <v>27000</v>
      </c>
      <c r="R10" s="168"/>
      <c r="S10" s="96">
        <f>D10*R10</f>
        <v>0</v>
      </c>
      <c r="T10" s="97" t="str">
        <f>IF(R10+R11, IF(R10+R11&gt;Q10,"NEVYHOVUJE","VYHOVUJE")," ")</f>
        <v xml:space="preserve"> </v>
      </c>
      <c r="U10" s="98"/>
      <c r="V10" s="99" t="s">
        <v>11</v>
      </c>
    </row>
    <row r="11" spans="1:22" ht="57.75" customHeight="1" x14ac:dyDescent="0.25">
      <c r="A11" s="36"/>
      <c r="B11" s="100"/>
      <c r="C11" s="101"/>
      <c r="D11" s="102"/>
      <c r="E11" s="103"/>
      <c r="F11" s="104" t="s">
        <v>52</v>
      </c>
      <c r="G11" s="161"/>
      <c r="H11" s="105" t="s">
        <v>35</v>
      </c>
      <c r="I11" s="106"/>
      <c r="J11" s="62"/>
      <c r="K11" s="63"/>
      <c r="L11" s="107"/>
      <c r="M11" s="108"/>
      <c r="N11" s="108"/>
      <c r="O11" s="66"/>
      <c r="P11" s="109"/>
      <c r="Q11" s="110"/>
      <c r="R11" s="169"/>
      <c r="S11" s="111">
        <f>D10*R11</f>
        <v>0</v>
      </c>
      <c r="T11" s="112"/>
      <c r="U11" s="71"/>
      <c r="V11" s="113"/>
    </row>
    <row r="12" spans="1:22" ht="129.75" customHeight="1" x14ac:dyDescent="0.25">
      <c r="A12" s="36"/>
      <c r="B12" s="55">
        <v>5</v>
      </c>
      <c r="C12" s="114" t="s">
        <v>57</v>
      </c>
      <c r="D12" s="57">
        <v>1</v>
      </c>
      <c r="E12" s="58" t="s">
        <v>31</v>
      </c>
      <c r="F12" s="115" t="s">
        <v>54</v>
      </c>
      <c r="G12" s="158"/>
      <c r="H12" s="60" t="s">
        <v>35</v>
      </c>
      <c r="I12" s="106"/>
      <c r="J12" s="62"/>
      <c r="K12" s="63"/>
      <c r="L12" s="116"/>
      <c r="M12" s="108"/>
      <c r="N12" s="108"/>
      <c r="O12" s="66"/>
      <c r="P12" s="67">
        <f>D12*Q12</f>
        <v>400</v>
      </c>
      <c r="Q12" s="68">
        <v>400</v>
      </c>
      <c r="R12" s="166"/>
      <c r="S12" s="69">
        <f>D12*R12</f>
        <v>0</v>
      </c>
      <c r="T12" s="70" t="str">
        <f t="shared" ref="T12:T13" si="1">IF(ISNUMBER(R12), IF(R12&gt;Q12,"NEVYHOVUJE","VYHOVUJE")," ")</f>
        <v xml:space="preserve"> </v>
      </c>
      <c r="U12" s="71"/>
      <c r="V12" s="72" t="s">
        <v>16</v>
      </c>
    </row>
    <row r="13" spans="1:22" ht="81.75" customHeight="1" thickBot="1" x14ac:dyDescent="0.3">
      <c r="A13" s="36"/>
      <c r="B13" s="117">
        <v>6</v>
      </c>
      <c r="C13" s="118" t="s">
        <v>56</v>
      </c>
      <c r="D13" s="119">
        <v>1</v>
      </c>
      <c r="E13" s="120" t="s">
        <v>31</v>
      </c>
      <c r="F13" s="121" t="s">
        <v>55</v>
      </c>
      <c r="G13" s="162"/>
      <c r="H13" s="122" t="s">
        <v>35</v>
      </c>
      <c r="I13" s="123"/>
      <c r="J13" s="124"/>
      <c r="K13" s="125"/>
      <c r="L13" s="126"/>
      <c r="M13" s="127"/>
      <c r="N13" s="127"/>
      <c r="O13" s="128"/>
      <c r="P13" s="129">
        <f>D13*Q13</f>
        <v>300</v>
      </c>
      <c r="Q13" s="130">
        <v>300</v>
      </c>
      <c r="R13" s="170"/>
      <c r="S13" s="131">
        <f>D13*R13</f>
        <v>0</v>
      </c>
      <c r="T13" s="132" t="str">
        <f t="shared" si="1"/>
        <v xml:space="preserve"> </v>
      </c>
      <c r="U13" s="133"/>
      <c r="V13" s="134" t="s">
        <v>15</v>
      </c>
    </row>
    <row r="14" spans="1:22" ht="17.45" customHeight="1" thickTop="1" thickBot="1" x14ac:dyDescent="0.3">
      <c r="C14" s="1"/>
      <c r="D14" s="1"/>
      <c r="E14" s="1"/>
      <c r="F14" s="1"/>
      <c r="G14" s="1"/>
      <c r="H14" s="1"/>
      <c r="I14" s="1"/>
      <c r="J14" s="1"/>
      <c r="N14" s="1"/>
      <c r="O14" s="1"/>
      <c r="P14" s="1"/>
    </row>
    <row r="15" spans="1:22" ht="51.75" customHeight="1" thickTop="1" thickBot="1" x14ac:dyDescent="0.3">
      <c r="B15" s="135" t="s">
        <v>30</v>
      </c>
      <c r="C15" s="135"/>
      <c r="D15" s="135"/>
      <c r="E15" s="135"/>
      <c r="F15" s="135"/>
      <c r="G15" s="135"/>
      <c r="H15" s="136"/>
      <c r="I15" s="136"/>
      <c r="J15" s="137"/>
      <c r="K15" s="137"/>
      <c r="L15" s="27"/>
      <c r="M15" s="27"/>
      <c r="N15" s="27"/>
      <c r="O15" s="138"/>
      <c r="P15" s="138"/>
      <c r="Q15" s="139" t="s">
        <v>9</v>
      </c>
      <c r="R15" s="140" t="s">
        <v>10</v>
      </c>
      <c r="S15" s="141"/>
      <c r="T15" s="142"/>
      <c r="U15" s="143"/>
      <c r="V15" s="144"/>
    </row>
    <row r="16" spans="1:22" ht="50.45" customHeight="1" thickTop="1" thickBot="1" x14ac:dyDescent="0.3">
      <c r="B16" s="145" t="s">
        <v>29</v>
      </c>
      <c r="C16" s="145"/>
      <c r="D16" s="145"/>
      <c r="E16" s="145"/>
      <c r="F16" s="145"/>
      <c r="G16" s="145"/>
      <c r="H16" s="145"/>
      <c r="I16" s="146"/>
      <c r="L16" s="7"/>
      <c r="M16" s="7"/>
      <c r="N16" s="7"/>
      <c r="O16" s="147"/>
      <c r="P16" s="147"/>
      <c r="Q16" s="148">
        <f>SUM(P7:P13)</f>
        <v>53850</v>
      </c>
      <c r="R16" s="149">
        <f>SUM(S7:S13)</f>
        <v>0</v>
      </c>
      <c r="S16" s="150"/>
      <c r="T16" s="151"/>
    </row>
    <row r="17" spans="2:19" ht="15.75" thickTop="1" x14ac:dyDescent="0.25">
      <c r="B17" s="152" t="s">
        <v>33</v>
      </c>
      <c r="C17" s="152"/>
      <c r="D17" s="152"/>
      <c r="E17" s="152"/>
      <c r="F17" s="152"/>
      <c r="G17" s="152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53"/>
      <c r="C18" s="153"/>
      <c r="D18" s="153"/>
      <c r="E18" s="153"/>
      <c r="F18" s="153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x14ac:dyDescent="0.25">
      <c r="B19" s="153"/>
      <c r="C19" s="153"/>
      <c r="D19" s="153"/>
      <c r="E19" s="153"/>
      <c r="F19" s="153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x14ac:dyDescent="0.25">
      <c r="B20" s="153"/>
      <c r="C20" s="153"/>
      <c r="D20" s="153"/>
      <c r="E20" s="153"/>
      <c r="F20" s="153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137"/>
      <c r="D21" s="154"/>
      <c r="E21" s="137"/>
      <c r="F21" s="137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H22" s="15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37"/>
      <c r="D23" s="154"/>
      <c r="E23" s="137"/>
      <c r="F23" s="137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37"/>
      <c r="D24" s="154"/>
      <c r="E24" s="137"/>
      <c r="F24" s="137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37"/>
      <c r="D25" s="154"/>
      <c r="E25" s="137"/>
      <c r="F25" s="137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37"/>
      <c r="D26" s="154"/>
      <c r="E26" s="137"/>
      <c r="F26" s="137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37"/>
      <c r="D27" s="154"/>
      <c r="E27" s="137"/>
      <c r="F27" s="137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37"/>
      <c r="D28" s="154"/>
      <c r="E28" s="137"/>
      <c r="F28" s="137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37"/>
      <c r="D29" s="154"/>
      <c r="E29" s="137"/>
      <c r="F29" s="137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37"/>
      <c r="D30" s="154"/>
      <c r="E30" s="137"/>
      <c r="F30" s="137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37"/>
      <c r="D31" s="154"/>
      <c r="E31" s="137"/>
      <c r="F31" s="137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37"/>
      <c r="D32" s="154"/>
      <c r="E32" s="137"/>
      <c r="F32" s="137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37"/>
      <c r="D33" s="154"/>
      <c r="E33" s="137"/>
      <c r="F33" s="137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37"/>
      <c r="D34" s="154"/>
      <c r="E34" s="137"/>
      <c r="F34" s="137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37"/>
      <c r="D35" s="154"/>
      <c r="E35" s="137"/>
      <c r="F35" s="137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37"/>
      <c r="D36" s="154"/>
      <c r="E36" s="137"/>
      <c r="F36" s="137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37"/>
      <c r="D37" s="154"/>
      <c r="E37" s="137"/>
      <c r="F37" s="137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37"/>
      <c r="D38" s="154"/>
      <c r="E38" s="137"/>
      <c r="F38" s="137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37"/>
      <c r="D39" s="154"/>
      <c r="E39" s="137"/>
      <c r="F39" s="137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37"/>
      <c r="D40" s="154"/>
      <c r="E40" s="137"/>
      <c r="F40" s="137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37"/>
      <c r="D41" s="154"/>
      <c r="E41" s="137"/>
      <c r="F41" s="137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37"/>
      <c r="D42" s="154"/>
      <c r="E42" s="137"/>
      <c r="F42" s="137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37"/>
      <c r="D43" s="154"/>
      <c r="E43" s="137"/>
      <c r="F43" s="137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37"/>
      <c r="D44" s="154"/>
      <c r="E44" s="137"/>
      <c r="F44" s="137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37"/>
      <c r="D45" s="154"/>
      <c r="E45" s="137"/>
      <c r="F45" s="137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37"/>
      <c r="D46" s="154"/>
      <c r="E46" s="137"/>
      <c r="F46" s="137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37"/>
      <c r="D47" s="154"/>
      <c r="E47" s="137"/>
      <c r="F47" s="137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37"/>
      <c r="D48" s="154"/>
      <c r="E48" s="137"/>
      <c r="F48" s="137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37"/>
      <c r="D49" s="154"/>
      <c r="E49" s="137"/>
      <c r="F49" s="137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37"/>
      <c r="D50" s="154"/>
      <c r="E50" s="137"/>
      <c r="F50" s="137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37"/>
      <c r="D51" s="154"/>
      <c r="E51" s="137"/>
      <c r="F51" s="137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37"/>
      <c r="D52" s="154"/>
      <c r="E52" s="137"/>
      <c r="F52" s="137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37"/>
      <c r="D53" s="154"/>
      <c r="E53" s="137"/>
      <c r="F53" s="137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37"/>
      <c r="D54" s="154"/>
      <c r="E54" s="137"/>
      <c r="F54" s="137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37"/>
      <c r="D55" s="154"/>
      <c r="E55" s="137"/>
      <c r="F55" s="137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37"/>
      <c r="D56" s="154"/>
      <c r="E56" s="137"/>
      <c r="F56" s="137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37"/>
      <c r="D57" s="154"/>
      <c r="E57" s="137"/>
      <c r="F57" s="137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37"/>
      <c r="D58" s="154"/>
      <c r="E58" s="137"/>
      <c r="F58" s="137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37"/>
      <c r="D59" s="154"/>
      <c r="E59" s="137"/>
      <c r="F59" s="137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37"/>
      <c r="D60" s="154"/>
      <c r="E60" s="137"/>
      <c r="F60" s="137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37"/>
      <c r="D61" s="154"/>
      <c r="E61" s="137"/>
      <c r="F61" s="137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37"/>
      <c r="D62" s="154"/>
      <c r="E62" s="137"/>
      <c r="F62" s="137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37"/>
      <c r="D63" s="154"/>
      <c r="E63" s="137"/>
      <c r="F63" s="137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37"/>
      <c r="D64" s="154"/>
      <c r="E64" s="137"/>
      <c r="F64" s="137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37"/>
      <c r="D65" s="154"/>
      <c r="E65" s="137"/>
      <c r="F65" s="137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37"/>
      <c r="D66" s="154"/>
      <c r="E66" s="137"/>
      <c r="F66" s="137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37"/>
      <c r="D67" s="154"/>
      <c r="E67" s="137"/>
      <c r="F67" s="137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37"/>
      <c r="D68" s="154"/>
      <c r="E68" s="137"/>
      <c r="F68" s="137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37"/>
      <c r="D69" s="154"/>
      <c r="E69" s="137"/>
      <c r="F69" s="137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37"/>
      <c r="D70" s="154"/>
      <c r="E70" s="137"/>
      <c r="F70" s="137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37"/>
      <c r="D71" s="154"/>
      <c r="E71" s="137"/>
      <c r="F71" s="137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37"/>
      <c r="D72" s="154"/>
      <c r="E72" s="137"/>
      <c r="F72" s="137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37"/>
      <c r="D73" s="154"/>
      <c r="E73" s="137"/>
      <c r="F73" s="137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37"/>
      <c r="D74" s="154"/>
      <c r="E74" s="137"/>
      <c r="F74" s="137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37"/>
      <c r="D75" s="154"/>
      <c r="E75" s="137"/>
      <c r="F75" s="137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37"/>
      <c r="D76" s="154"/>
      <c r="E76" s="137"/>
      <c r="F76" s="137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37"/>
      <c r="D77" s="154"/>
      <c r="E77" s="137"/>
      <c r="F77" s="137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37"/>
      <c r="D78" s="154"/>
      <c r="E78" s="137"/>
      <c r="F78" s="137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37"/>
      <c r="D79" s="154"/>
      <c r="E79" s="137"/>
      <c r="F79" s="137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37"/>
      <c r="D80" s="154"/>
      <c r="E80" s="137"/>
      <c r="F80" s="137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37"/>
      <c r="D81" s="154"/>
      <c r="E81" s="137"/>
      <c r="F81" s="137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37"/>
      <c r="D82" s="154"/>
      <c r="E82" s="137"/>
      <c r="F82" s="137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37"/>
      <c r="D83" s="154"/>
      <c r="E83" s="137"/>
      <c r="F83" s="137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37"/>
      <c r="D84" s="154"/>
      <c r="E84" s="137"/>
      <c r="F84" s="137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37"/>
      <c r="D85" s="154"/>
      <c r="E85" s="137"/>
      <c r="F85" s="137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37"/>
      <c r="D86" s="154"/>
      <c r="E86" s="137"/>
      <c r="F86" s="137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37"/>
      <c r="D87" s="154"/>
      <c r="E87" s="137"/>
      <c r="F87" s="137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37"/>
      <c r="D88" s="154"/>
      <c r="E88" s="137"/>
      <c r="F88" s="137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37"/>
      <c r="D89" s="154"/>
      <c r="E89" s="137"/>
      <c r="F89" s="137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37"/>
      <c r="D90" s="154"/>
      <c r="E90" s="137"/>
      <c r="F90" s="137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37"/>
      <c r="D91" s="154"/>
      <c r="E91" s="137"/>
      <c r="F91" s="137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37"/>
      <c r="D92" s="154"/>
      <c r="E92" s="137"/>
      <c r="F92" s="137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37"/>
      <c r="D93" s="154"/>
      <c r="E93" s="137"/>
      <c r="F93" s="137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37"/>
      <c r="D94" s="154"/>
      <c r="E94" s="137"/>
      <c r="F94" s="137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37"/>
      <c r="D95" s="154"/>
      <c r="E95" s="137"/>
      <c r="F95" s="137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37"/>
      <c r="D96" s="154"/>
      <c r="E96" s="137"/>
      <c r="F96" s="137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37"/>
      <c r="D97" s="154"/>
      <c r="E97" s="137"/>
      <c r="F97" s="137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37"/>
      <c r="D98" s="154"/>
      <c r="E98" s="137"/>
      <c r="F98" s="137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37"/>
      <c r="D99" s="154"/>
      <c r="E99" s="137"/>
      <c r="F99" s="137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37"/>
      <c r="D100" s="154"/>
      <c r="E100" s="137"/>
      <c r="F100" s="137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37"/>
      <c r="D101" s="154"/>
      <c r="E101" s="137"/>
      <c r="F101" s="137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37"/>
      <c r="D102" s="154"/>
      <c r="E102" s="137"/>
      <c r="F102" s="137"/>
      <c r="G102" s="16"/>
      <c r="H102" s="16"/>
      <c r="I102" s="11"/>
      <c r="J102" s="11"/>
      <c r="K102" s="11"/>
      <c r="L102" s="11"/>
      <c r="M102" s="11"/>
      <c r="N102" s="17"/>
      <c r="O102" s="17"/>
      <c r="P102" s="17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</sheetData>
  <sheetProtection algorithmName="SHA-512" hashValue="Kj3150fu7F5rjAJGeE/qEbLm10xxOuYHJa0BwwqnllXsTOH3Miyac6x5lYx+xnX5fG1eNvkU4yM89cXZ7+TVzA==" saltValue="uA6STxVNA/5QVondKQCxPQ==" spinCount="100000" sheet="1" objects="1" scenarios="1"/>
  <mergeCells count="32">
    <mergeCell ref="L10:L11"/>
    <mergeCell ref="Q10:Q11"/>
    <mergeCell ref="P10:P11"/>
    <mergeCell ref="T10:T11"/>
    <mergeCell ref="V10:V11"/>
    <mergeCell ref="U10:U13"/>
    <mergeCell ref="M10:M13"/>
    <mergeCell ref="N10:N13"/>
    <mergeCell ref="B1:D1"/>
    <mergeCell ref="G5:H5"/>
    <mergeCell ref="B17:G17"/>
    <mergeCell ref="R16:T16"/>
    <mergeCell ref="R15:T15"/>
    <mergeCell ref="B15:G15"/>
    <mergeCell ref="B16:H16"/>
    <mergeCell ref="I10:I13"/>
    <mergeCell ref="J10:J13"/>
    <mergeCell ref="K10:K13"/>
    <mergeCell ref="O10:O13"/>
    <mergeCell ref="L12:L13"/>
    <mergeCell ref="B10:B11"/>
    <mergeCell ref="C10:C11"/>
    <mergeCell ref="D10:D11"/>
    <mergeCell ref="E10:E11"/>
    <mergeCell ref="M7:M9"/>
    <mergeCell ref="N7:N9"/>
    <mergeCell ref="O7:O9"/>
    <mergeCell ref="U7:U9"/>
    <mergeCell ref="I7:I9"/>
    <mergeCell ref="J7:J9"/>
    <mergeCell ref="K7:K9"/>
    <mergeCell ref="L7:L9"/>
  </mergeCells>
  <conditionalFormatting sqref="B7:B10 B12:B13">
    <cfRule type="cellIs" dxfId="11" priority="100" operator="greaterThanOrEqual">
      <formula>1</formula>
    </cfRule>
    <cfRule type="containsBlanks" dxfId="10" priority="103">
      <formula>LEN(TRIM(B7))=0</formula>
    </cfRule>
  </conditionalFormatting>
  <conditionalFormatting sqref="D7:D10 D12:D13">
    <cfRule type="containsBlanks" dxfId="9" priority="7">
      <formula>LEN(TRIM(D7))=0</formula>
    </cfRule>
  </conditionalFormatting>
  <conditionalFormatting sqref="G7:H13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13">
    <cfRule type="notContainsBlanks" dxfId="4" priority="77">
      <formula>LEN(TRIM(R7))&gt;0</formula>
    </cfRule>
    <cfRule type="notContainsBlanks" dxfId="3" priority="78">
      <formula>LEN(TRIM(R7))&gt;0</formula>
    </cfRule>
    <cfRule type="containsBlanks" dxfId="2" priority="80">
      <formula>LEN(TRIM(R7))=0</formula>
    </cfRule>
  </conditionalFormatting>
  <conditionalFormatting sqref="T7:T10 T12:T13">
    <cfRule type="cellIs" dxfId="1" priority="86" operator="equal">
      <formula>"NEVYHOVUJE"</formula>
    </cfRule>
    <cfRule type="cellIs" dxfId="0" priority="87" operator="equal">
      <formula>"VYHOVUJE"</formula>
    </cfRule>
  </conditionalFormatting>
  <dataValidations count="2">
    <dataValidation type="list" allowBlank="1" showInputMessage="1" showErrorMessage="1" sqref="J7 J10:J11" xr:uid="{48CFB74B-9296-4A50-982E-BC79A8E838C1}">
      <formula1>"ANO,NE"</formula1>
    </dataValidation>
    <dataValidation type="list" showInputMessage="1" showErrorMessage="1" sqref="E7:E10 E12:E13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ignoredErrors>
    <ignoredError sqref="S11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AC1A1DA-6ACC-4672-8EF8-53527C56A2C5}">
          <x14:formula1>
            <xm:f>#REF!</xm:f>
          </x14:formula1>
          <xm:sqref>V7:V10 V12:V13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2025-04-04T06:13:50Z</cp:lastPrinted>
  <dcterms:created xsi:type="dcterms:W3CDTF">2014-03-05T12:43:32Z</dcterms:created>
  <dcterms:modified xsi:type="dcterms:W3CDTF">2025-04-04T06:29:09Z</dcterms:modified>
</cp:coreProperties>
</file>