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8_OP_JAK\1 výzva\"/>
    </mc:Choice>
  </mc:AlternateContent>
  <xr:revisionPtr revIDLastSave="0" documentId="13_ncr:1_{D7212E22-F327-47B1-BBC7-EA3A456429E9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P8" i="1" l="1"/>
  <c r="P9" i="1"/>
  <c r="P10" i="1"/>
  <c r="S8" i="1"/>
  <c r="T8" i="1"/>
  <c r="S9" i="1"/>
  <c r="T9" i="1"/>
  <c r="S10" i="1"/>
  <c r="P7" i="1"/>
  <c r="Q14" i="1" l="1"/>
  <c r="S7" i="1"/>
  <c r="R14" i="1" s="1"/>
  <c r="T7" i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<sst xmlns="http://schemas.openxmlformats.org/spreadsheetml/2006/main" count="63" uniqueCount="51">
  <si>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</si>
  <si>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</si>
  <si>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</si>
  <si>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</si>
  <si>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</si>
  <si>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</si>
  <si>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</si>
  <si>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</si>
  <si>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</si>
  <si>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</si>
  <si>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</si>
  <si>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</si>
  <si>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</si>
  <si>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</si>
  <si>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</si>
  <si>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</si>
  <si>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</si>
  <si>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</si>
  <si>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</si>
  <si>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</si>
  <si>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</si>
  <si>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</si>
  <si>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</si>
  <si>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</si>
  <si>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</si>
  <si>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</si>
  <si>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</si>
  <si>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</si>
  <si>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</si>
  <si>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</si>
  <si>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</si>
  <si>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</si>
  <si>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21 dní</t>
  </si>
  <si>
    <t xml:space="preserve">Příloha č. 2 Kupní smlouvy - technická specifikace
Výpočetní technika (III.) 028 - 2025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</si>
  <si>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</si>
  <si>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</si>
  <si>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Zdivočelá země: archeologický a transdisciplinární výzkum resilienčních strategií ve 20. století
Číslo projektu: CZ.02.01.01/00/23_025/0008705
(OP JAK)
</t>
  </si>
  <si>
    <t>Mgr. Sabina Mattová, Ph.D.,
Tel.: 702 020 897,
37763 5103</t>
  </si>
  <si>
    <t>Sedláčkova 15, 
301 00 Plzeň, 
Fakulta filozofická - Katedra archeologie,
4. NP - místnost SP 401</t>
  </si>
  <si>
    <t>32582000-6 - Datová média</t>
  </si>
  <si>
    <t>MicroSD karta do fotoaparátu 256GB</t>
  </si>
  <si>
    <t>MicroSD karta do GPS 125GB</t>
  </si>
  <si>
    <t>MicroSD karta do dronu 128 GB</t>
  </si>
  <si>
    <t>Formát karty: microSD.
Velikost karty: min. 256 GB.
Minimální rychlost čtení: 190 MB/s.
Mininální rychlost zápisu: 130 MB/s.
Adaptér v balení.</t>
  </si>
  <si>
    <t>Kapacita disku min. 125 GB.
Kapacita úložiště (celková) min. 128 GB.
Typ paměťové karty micro SDXC.
Minimální rychlost čtení 200 MB/s.
Minimální rychlost zápisu 90 MB/s.
Rychlostní kategorie: 
Speed Class 10,
UHS Class U3, UHS-I,
Video Class V30,
Application Performance Class A2.</t>
  </si>
  <si>
    <t>Kapacita disku min. 128 GB.
Kapacita úložiště (celková) min. 128 GB.
Typ paměťové karty micro SDXC.
Min. rychlost čtení 100 MB/s.
Min. rychlost zápisu 40 MB/s.
Rychlostní kategorie: Speed Class 10, UHS Class U3.
Vybavení: Adaptér na klasickou SD.
Vhodné pro monitorovací systémy.
Nezbytnost kompatibility s DJI Mavic 3 Pro.</t>
  </si>
  <si>
    <t>Název projektu: Zdivočelá země: archeologický a transdisciplinární výzkum resilienčních strategií ve 20. století
Číslo projektu: CZ.02.01.01/00/23_025/0008705
(OP JAK)</t>
  </si>
  <si>
    <t>Záruka na zboží min. 3 roky se servisem NBD on-site.</t>
  </si>
  <si>
    <t>Operační systém Windows 64-bit ve verzi Pro, předinstalovaný (Windows 10 nebo vyšší, nesmí to být licence typu K12 (EDU)).
OS Windows požadujeme z důvodu kompatibility s interními aplikacemi ZČU (Stag, Magion,...)
Existence ovladačů použitého HW ve Windows 10 a vyšší verze Windows.</t>
  </si>
  <si>
    <t>Kancelářský notebook 14"</t>
  </si>
  <si>
    <t>Provedení notebooku klasické.
Výkon procesoru v Passmark CPU více než 17 000 bodů, min. 12 jader.
Operační paměť min. 16 GB DDR5.
SSD disk s kapacitou min. 512 GB.
Připojení min. Wi-Fi 6E a Bluetooth min. 5.3.
Webkamera a mikrofon na těle notebooku.
Displej 14" s rozlišením min. 1920 x 1200, min. 300 nits.
Konektor RJ-45 integrovaný na těle notebooku.
Ostatní konektory min.: 2x USB-C Thunderbolt 4, 2x USB-A 3.2 Gen 1, 1x HDMI, 1x combo audio jack.
CZ klávesnice podsvícená, odolná proti polití.
Touchpad na těle notebooku.
Podpora prostřednictvím internetu musí umožňovat stahování ovladačů a manuálu z internetu adresně pro konkrétní zadaný typ (sériové číslo) zařízení.
Záruka min. 3 roky se servisem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</si>
</sst>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5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4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14" fillId="3" borderId="18" xfId="0" applyNumberFormat="1" applyFon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lef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5" fillId="4" borderId="22" xfId="0" applyFont="1" applyFill="1" applyBorder="1" applyAlignment="1" applyProtection="1">
      <alignment horizontal="center" vertical="center" wrapTex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14" fontId="17" fillId="3" borderId="13" xfId="0" applyNumberFormat="1" applyFont="1" applyFill="1" applyBorder="1" applyAlignment="1" applyProtection="1">
      <alignment horizontal="center" vertical="center" wrapText="1"/>
    </xf>
    <xf numFmtId="14" fontId="17" fillId="3" borderId="16" xfId="0" applyNumberFormat="1" applyFont="1" applyFill="1" applyBorder="1" applyAlignment="1" applyProtection="1">
      <alignment horizontal="center" vertical="center" wrapText="1"/>
    </xf>
    <xf numFmtId="14" fontId="17" fillId="3" borderId="19" xfId="0" applyNumberFormat="1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14" fontId="17" fillId="3" borderId="2" xfId="0" applyNumberFormat="1" applyFont="1" applyFill="1" applyBorder="1" applyAlignment="1" applyProtection="1">
      <alignment horizontal="center" vertical="center" wrapText="1"/>
    </xf>
    <xf numFmtId="14" fontId="17" fillId="3" borderId="22" xfId="0" applyNumberFormat="1" applyFont="1" applyFill="1" applyBorder="1" applyAlignment="1" applyProtection="1">
      <alignment horizontal="center" vertical="center" wrapText="1"/>
    </xf>
    <xf numFmtId="164" fontId="14" fillId="3" borderId="2" xfId="0" applyNumberFormat="1" applyFont="1" applyFill="1" applyBorder="1" applyAlignment="1" applyProtection="1">
      <alignment horizontal="right" vertical="center" indent="1"/>
    </xf>
    <xf numFmtId="164" fontId="14" fillId="3" borderId="22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0" borderId="2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3" zoomScale="41" zoomScaleNormal="41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80" customWidth="1"/>
    <col min="5" max="5" width="10.5703125" style="20" customWidth="1"/>
    <col min="6" max="6" width="147.42578125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50.42578125" style="1" customWidth="1"/>
    <col min="12" max="12" width="28.5703125" style="1" customWidth="1"/>
    <col min="13" max="13" width="29.28515625" style="1" customWidth="1"/>
    <col min="14" max="14" width="36.5703125" style="4" customWidth="1"/>
    <col min="15" max="15" width="26.85546875" style="4" customWidth="1"/>
    <col min="16" max="16" width="17.710937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.7109375" style="15" customWidth="1"/>
    <col min="23" max="16384" width="9.140625" style="1"/>
  </cols>
  <sheetData>
    <row r="1" spans="1:22" ht="40.9" customHeight="1" x14ac:dyDescent="0.25">
      <c r="B1" s="92" t="s">
        <v>33</v>
      </c>
      <c r="C1" s="93"/>
      <c r="D1" s="93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94" t="s">
        <v>2</v>
      </c>
      <c r="H5" s="95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28</v>
      </c>
      <c r="H6" s="26" t="s">
        <v>23</v>
      </c>
      <c r="I6" s="27" t="s">
        <v>15</v>
      </c>
      <c r="J6" s="25" t="s">
        <v>16</v>
      </c>
      <c r="K6" s="25" t="s">
        <v>35</v>
      </c>
      <c r="L6" s="28" t="s">
        <v>17</v>
      </c>
      <c r="M6" s="29" t="s">
        <v>18</v>
      </c>
      <c r="N6" s="28" t="s">
        <v>19</v>
      </c>
      <c r="O6" s="25" t="s">
        <v>30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111.75" customHeight="1" thickTop="1" x14ac:dyDescent="0.25">
      <c r="A7" s="32"/>
      <c r="B7" s="33">
        <v>1</v>
      </c>
      <c r="C7" s="34" t="s">
        <v>40</v>
      </c>
      <c r="D7" s="35">
        <v>3</v>
      </c>
      <c r="E7" s="36" t="s">
        <v>26</v>
      </c>
      <c r="F7" s="37" t="s">
        <v>43</v>
      </c>
      <c r="G7" s="82"/>
      <c r="H7" s="38" t="s">
        <v>29</v>
      </c>
      <c r="I7" s="105" t="s">
        <v>31</v>
      </c>
      <c r="J7" s="108" t="s">
        <v>34</v>
      </c>
      <c r="K7" s="111" t="s">
        <v>36</v>
      </c>
      <c r="L7" s="127"/>
      <c r="M7" s="133" t="s">
        <v>37</v>
      </c>
      <c r="N7" s="133" t="s">
        <v>38</v>
      </c>
      <c r="O7" s="136" t="s">
        <v>32</v>
      </c>
      <c r="P7" s="39">
        <f>D7*Q7</f>
        <v>3000</v>
      </c>
      <c r="Q7" s="40">
        <v>1000</v>
      </c>
      <c r="R7" s="87"/>
      <c r="S7" s="41">
        <f>D7*R7</f>
        <v>0</v>
      </c>
      <c r="T7" s="42" t="str">
        <f t="shared" ref="T7" si="0">IF(ISNUMBER(R7), IF(R7&gt;Q7,"NEVYHOVUJE","VYHOVUJE")," ")</f>
        <v xml:space="preserve"> </v>
      </c>
      <c r="U7" s="130"/>
      <c r="V7" s="124" t="s">
        <v>39</v>
      </c>
    </row>
    <row r="8" spans="1:22" ht="177" customHeight="1" x14ac:dyDescent="0.25">
      <c r="A8" s="32"/>
      <c r="B8" s="43">
        <v>2</v>
      </c>
      <c r="C8" s="44" t="s">
        <v>41</v>
      </c>
      <c r="D8" s="45">
        <v>4</v>
      </c>
      <c r="E8" s="46" t="s">
        <v>26</v>
      </c>
      <c r="F8" s="47" t="s">
        <v>44</v>
      </c>
      <c r="G8" s="83"/>
      <c r="H8" s="48" t="s">
        <v>29</v>
      </c>
      <c r="I8" s="106"/>
      <c r="J8" s="109"/>
      <c r="K8" s="106"/>
      <c r="L8" s="128"/>
      <c r="M8" s="134"/>
      <c r="N8" s="134"/>
      <c r="O8" s="137"/>
      <c r="P8" s="49">
        <f>D8*Q8</f>
        <v>2800</v>
      </c>
      <c r="Q8" s="50">
        <v>700</v>
      </c>
      <c r="R8" s="88"/>
      <c r="S8" s="51">
        <f>D8*R8</f>
        <v>0</v>
      </c>
      <c r="T8" s="52" t="str">
        <f>IF(ISNUMBER(R8), IF(R8&gt;Q8,"NEVYHOVUJE","VYHOVUJE")," ")</f>
        <v xml:space="preserve"> </v>
      </c>
      <c r="U8" s="131"/>
      <c r="V8" s="125"/>
    </row>
    <row r="9" spans="1:22" ht="178.5" customHeight="1" thickBot="1" x14ac:dyDescent="0.3">
      <c r="A9" s="32"/>
      <c r="B9" s="53">
        <v>3</v>
      </c>
      <c r="C9" s="54" t="s">
        <v>42</v>
      </c>
      <c r="D9" s="55">
        <v>2</v>
      </c>
      <c r="E9" s="56" t="s">
        <v>26</v>
      </c>
      <c r="F9" s="57" t="s">
        <v>45</v>
      </c>
      <c r="G9" s="84"/>
      <c r="H9" s="58" t="s">
        <v>29</v>
      </c>
      <c r="I9" s="107"/>
      <c r="J9" s="110"/>
      <c r="K9" s="107"/>
      <c r="L9" s="129"/>
      <c r="M9" s="135"/>
      <c r="N9" s="135"/>
      <c r="O9" s="138"/>
      <c r="P9" s="59">
        <f>D9*Q9</f>
        <v>1200</v>
      </c>
      <c r="Q9" s="60">
        <v>600</v>
      </c>
      <c r="R9" s="89"/>
      <c r="S9" s="61">
        <f>D9*R9</f>
        <v>0</v>
      </c>
      <c r="T9" s="62" t="str">
        <f t="shared" ref="T9" si="1">IF(ISNUMBER(R9), IF(R9&gt;Q9,"NEVYHOVUJE","VYHOVUJE")," ")</f>
        <v xml:space="preserve"> </v>
      </c>
      <c r="U9" s="132"/>
      <c r="V9" s="126"/>
    </row>
    <row r="10" spans="1:22" ht="229.5" customHeight="1" x14ac:dyDescent="0.25">
      <c r="A10" s="32"/>
      <c r="B10" s="112">
        <v>4</v>
      </c>
      <c r="C10" s="114" t="s">
        <v>49</v>
      </c>
      <c r="D10" s="116">
        <v>7</v>
      </c>
      <c r="E10" s="118" t="s">
        <v>26</v>
      </c>
      <c r="F10" s="63" t="s">
        <v>50</v>
      </c>
      <c r="G10" s="85"/>
      <c r="H10" s="85"/>
      <c r="I10" s="120" t="s">
        <v>31</v>
      </c>
      <c r="J10" s="122" t="s">
        <v>34</v>
      </c>
      <c r="K10" s="120" t="s">
        <v>46</v>
      </c>
      <c r="L10" s="139" t="s">
        <v>47</v>
      </c>
      <c r="M10" s="141" t="s">
        <v>37</v>
      </c>
      <c r="N10" s="141" t="s">
        <v>38</v>
      </c>
      <c r="O10" s="145" t="s">
        <v>32</v>
      </c>
      <c r="P10" s="149">
        <f>D10*Q10</f>
        <v>145565</v>
      </c>
      <c r="Q10" s="147">
        <v>20795</v>
      </c>
      <c r="R10" s="90"/>
      <c r="S10" s="64">
        <f>D10*R10</f>
        <v>0</v>
      </c>
      <c r="T10" s="151" t="str">
        <f>IF(ISNUMBER(R10+R11), IF(R10+R11&gt;Q10,"NEVYHOVUJE","VYHOVUJE")," ")</f>
        <v>VYHOVUJE</v>
      </c>
      <c r="U10" s="153"/>
      <c r="V10" s="143" t="s">
        <v>11</v>
      </c>
    </row>
    <row r="11" spans="1:22" ht="80.25" customHeight="1" thickBot="1" x14ac:dyDescent="0.3">
      <c r="A11" s="32"/>
      <c r="B11" s="113"/>
      <c r="C11" s="115"/>
      <c r="D11" s="117"/>
      <c r="E11" s="119"/>
      <c r="F11" s="65" t="s">
        <v>48</v>
      </c>
      <c r="G11" s="86"/>
      <c r="H11" s="66" t="s">
        <v>29</v>
      </c>
      <c r="I11" s="121"/>
      <c r="J11" s="123"/>
      <c r="K11" s="121"/>
      <c r="L11" s="140"/>
      <c r="M11" s="142"/>
      <c r="N11" s="142"/>
      <c r="O11" s="146"/>
      <c r="P11" s="150"/>
      <c r="Q11" s="148"/>
      <c r="R11" s="91"/>
      <c r="S11" s="67">
        <f>D10*R11</f>
        <v>0</v>
      </c>
      <c r="T11" s="152"/>
      <c r="U11" s="154"/>
      <c r="V11" s="144"/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  <c r="V12" s="68"/>
    </row>
    <row r="13" spans="1:22" ht="51.75" customHeight="1" thickTop="1" thickBot="1" x14ac:dyDescent="0.3">
      <c r="B13" s="103" t="s">
        <v>25</v>
      </c>
      <c r="C13" s="103"/>
      <c r="D13" s="103"/>
      <c r="E13" s="103"/>
      <c r="F13" s="103"/>
      <c r="G13" s="103"/>
      <c r="H13" s="69"/>
      <c r="I13" s="69"/>
      <c r="J13" s="70"/>
      <c r="K13" s="70"/>
      <c r="L13" s="23"/>
      <c r="M13" s="23"/>
      <c r="N13" s="23"/>
      <c r="O13" s="71"/>
      <c r="P13" s="71"/>
      <c r="Q13" s="72" t="s">
        <v>9</v>
      </c>
      <c r="R13" s="100" t="s">
        <v>10</v>
      </c>
      <c r="S13" s="101"/>
      <c r="T13" s="102"/>
      <c r="U13" s="73"/>
      <c r="V13" s="74"/>
    </row>
    <row r="14" spans="1:22" ht="50.45" customHeight="1" thickTop="1" thickBot="1" x14ac:dyDescent="0.3">
      <c r="B14" s="104" t="s">
        <v>24</v>
      </c>
      <c r="C14" s="104"/>
      <c r="D14" s="104"/>
      <c r="E14" s="104"/>
      <c r="F14" s="104"/>
      <c r="G14" s="104"/>
      <c r="H14" s="104"/>
      <c r="I14" s="75"/>
      <c r="L14" s="5"/>
      <c r="M14" s="5"/>
      <c r="N14" s="5"/>
      <c r="O14" s="76"/>
      <c r="P14" s="76"/>
      <c r="Q14" s="77">
        <f>SUM(P7:P11)</f>
        <v>152565</v>
      </c>
      <c r="R14" s="97">
        <f>SUM(S7:S11)</f>
        <v>0</v>
      </c>
      <c r="S14" s="98"/>
      <c r="T14" s="99"/>
    </row>
    <row r="15" spans="1:22" ht="15.75" thickTop="1" x14ac:dyDescent="0.25">
      <c r="B15" s="96" t="s">
        <v>27</v>
      </c>
      <c r="C15" s="96"/>
      <c r="D15" s="96"/>
      <c r="E15" s="96"/>
      <c r="F15" s="96"/>
      <c r="G15" s="96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x14ac:dyDescent="0.25">
      <c r="B16" s="78"/>
      <c r="C16" s="78"/>
      <c r="D16" s="78"/>
      <c r="E16" s="78"/>
      <c r="F16" s="78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2:19" x14ac:dyDescent="0.25">
      <c r="B17" s="78"/>
      <c r="C17" s="78"/>
      <c r="D17" s="78"/>
      <c r="E17" s="78"/>
      <c r="F17" s="78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2:19" x14ac:dyDescent="0.25">
      <c r="B18" s="78"/>
      <c r="C18" s="78"/>
      <c r="D18" s="78"/>
      <c r="E18" s="78"/>
      <c r="F18" s="78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2:19" ht="19.899999999999999" customHeight="1" x14ac:dyDescent="0.25">
      <c r="C19" s="70"/>
      <c r="D19" s="79"/>
      <c r="E19" s="70"/>
      <c r="F19" s="70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2:19" ht="19.899999999999999" customHeight="1" x14ac:dyDescent="0.25">
      <c r="H20" s="81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2:19" ht="19.899999999999999" customHeight="1" x14ac:dyDescent="0.25">
      <c r="C21" s="70"/>
      <c r="D21" s="79"/>
      <c r="E21" s="70"/>
      <c r="F21" s="70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2:19" ht="19.899999999999999" customHeight="1" x14ac:dyDescent="0.25">
      <c r="C22" s="70"/>
      <c r="D22" s="79"/>
      <c r="E22" s="70"/>
      <c r="F22" s="70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2:19" ht="19.899999999999999" customHeight="1" x14ac:dyDescent="0.25">
      <c r="C23" s="70"/>
      <c r="D23" s="79"/>
      <c r="E23" s="70"/>
      <c r="F23" s="70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2:19" ht="19.899999999999999" customHeight="1" x14ac:dyDescent="0.25">
      <c r="C24" s="70"/>
      <c r="D24" s="79"/>
      <c r="E24" s="70"/>
      <c r="F24" s="70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2:19" ht="19.899999999999999" customHeight="1" x14ac:dyDescent="0.25">
      <c r="C25" s="70"/>
      <c r="D25" s="79"/>
      <c r="E25" s="70"/>
      <c r="F25" s="70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2:19" ht="19.899999999999999" customHeight="1" x14ac:dyDescent="0.25">
      <c r="C26" s="70"/>
      <c r="D26" s="79"/>
      <c r="E26" s="70"/>
      <c r="F26" s="70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2:19" ht="19.899999999999999" customHeight="1" x14ac:dyDescent="0.25">
      <c r="C27" s="70"/>
      <c r="D27" s="79"/>
      <c r="E27" s="70"/>
      <c r="F27" s="70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2:19" ht="19.899999999999999" customHeight="1" x14ac:dyDescent="0.25">
      <c r="C28" s="70"/>
      <c r="D28" s="79"/>
      <c r="E28" s="70"/>
      <c r="F28" s="70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2:19" ht="19.899999999999999" customHeight="1" x14ac:dyDescent="0.25">
      <c r="C29" s="70"/>
      <c r="D29" s="79"/>
      <c r="E29" s="70"/>
      <c r="F29" s="70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2:19" ht="19.899999999999999" customHeight="1" x14ac:dyDescent="0.25">
      <c r="C30" s="70"/>
      <c r="D30" s="79"/>
      <c r="E30" s="70"/>
      <c r="F30" s="70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2:19" ht="19.899999999999999" customHeight="1" x14ac:dyDescent="0.25">
      <c r="C31" s="70"/>
      <c r="D31" s="79"/>
      <c r="E31" s="70"/>
      <c r="F31" s="70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2:19" ht="19.899999999999999" customHeight="1" x14ac:dyDescent="0.25">
      <c r="C32" s="70"/>
      <c r="D32" s="79"/>
      <c r="E32" s="70"/>
      <c r="F32" s="70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70"/>
      <c r="D33" s="79"/>
      <c r="E33" s="70"/>
      <c r="F33" s="70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70"/>
      <c r="D34" s="79"/>
      <c r="E34" s="70"/>
      <c r="F34" s="70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70"/>
      <c r="D35" s="79"/>
      <c r="E35" s="70"/>
      <c r="F35" s="70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70"/>
      <c r="D36" s="79"/>
      <c r="E36" s="70"/>
      <c r="F36" s="70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70"/>
      <c r="D37" s="79"/>
      <c r="E37" s="70"/>
      <c r="F37" s="70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70"/>
      <c r="D38" s="79"/>
      <c r="E38" s="70"/>
      <c r="F38" s="70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70"/>
      <c r="D39" s="79"/>
      <c r="E39" s="70"/>
      <c r="F39" s="70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70"/>
      <c r="D40" s="79"/>
      <c r="E40" s="70"/>
      <c r="F40" s="70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70"/>
      <c r="D41" s="79"/>
      <c r="E41" s="70"/>
      <c r="F41" s="70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70"/>
      <c r="D42" s="79"/>
      <c r="E42" s="70"/>
      <c r="F42" s="70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70"/>
      <c r="D43" s="79"/>
      <c r="E43" s="70"/>
      <c r="F43" s="70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70"/>
      <c r="D44" s="79"/>
      <c r="E44" s="70"/>
      <c r="F44" s="70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70"/>
      <c r="D45" s="79"/>
      <c r="E45" s="70"/>
      <c r="F45" s="70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70"/>
      <c r="D46" s="79"/>
      <c r="E46" s="70"/>
      <c r="F46" s="70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70"/>
      <c r="D47" s="79"/>
      <c r="E47" s="70"/>
      <c r="F47" s="70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70"/>
      <c r="D48" s="79"/>
      <c r="E48" s="70"/>
      <c r="F48" s="70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70"/>
      <c r="D49" s="79"/>
      <c r="E49" s="70"/>
      <c r="F49" s="70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70"/>
      <c r="D50" s="79"/>
      <c r="E50" s="70"/>
      <c r="F50" s="70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70"/>
      <c r="D51" s="79"/>
      <c r="E51" s="70"/>
      <c r="F51" s="70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70"/>
      <c r="D52" s="79"/>
      <c r="E52" s="70"/>
      <c r="F52" s="70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70"/>
      <c r="D53" s="79"/>
      <c r="E53" s="70"/>
      <c r="F53" s="70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70"/>
      <c r="D54" s="79"/>
      <c r="E54" s="70"/>
      <c r="F54" s="70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70"/>
      <c r="D55" s="79"/>
      <c r="E55" s="70"/>
      <c r="F55" s="70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70"/>
      <c r="D56" s="79"/>
      <c r="E56" s="70"/>
      <c r="F56" s="70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70"/>
      <c r="D57" s="79"/>
      <c r="E57" s="70"/>
      <c r="F57" s="70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70"/>
      <c r="D58" s="79"/>
      <c r="E58" s="70"/>
      <c r="F58" s="70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70"/>
      <c r="D59" s="79"/>
      <c r="E59" s="70"/>
      <c r="F59" s="70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70"/>
      <c r="D60" s="79"/>
      <c r="E60" s="70"/>
      <c r="F60" s="70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70"/>
      <c r="D61" s="79"/>
      <c r="E61" s="70"/>
      <c r="F61" s="70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70"/>
      <c r="D62" s="79"/>
      <c r="E62" s="70"/>
      <c r="F62" s="70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70"/>
      <c r="D63" s="79"/>
      <c r="E63" s="70"/>
      <c r="F63" s="70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70"/>
      <c r="D64" s="79"/>
      <c r="E64" s="70"/>
      <c r="F64" s="70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70"/>
      <c r="D65" s="79"/>
      <c r="E65" s="70"/>
      <c r="F65" s="70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70"/>
      <c r="D66" s="79"/>
      <c r="E66" s="70"/>
      <c r="F66" s="70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70"/>
      <c r="D67" s="79"/>
      <c r="E67" s="70"/>
      <c r="F67" s="70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70"/>
      <c r="D68" s="79"/>
      <c r="E68" s="70"/>
      <c r="F68" s="70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70"/>
      <c r="D69" s="79"/>
      <c r="E69" s="70"/>
      <c r="F69" s="70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70"/>
      <c r="D70" s="79"/>
      <c r="E70" s="70"/>
      <c r="F70" s="70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70"/>
      <c r="D71" s="79"/>
      <c r="E71" s="70"/>
      <c r="F71" s="70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70"/>
      <c r="D72" s="79"/>
      <c r="E72" s="70"/>
      <c r="F72" s="70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70"/>
      <c r="D73" s="79"/>
      <c r="E73" s="70"/>
      <c r="F73" s="70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70"/>
      <c r="D74" s="79"/>
      <c r="E74" s="70"/>
      <c r="F74" s="70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70"/>
      <c r="D75" s="79"/>
      <c r="E75" s="70"/>
      <c r="F75" s="70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70"/>
      <c r="D76" s="79"/>
      <c r="E76" s="70"/>
      <c r="F76" s="70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70"/>
      <c r="D77" s="79"/>
      <c r="E77" s="70"/>
      <c r="F77" s="70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70"/>
      <c r="D78" s="79"/>
      <c r="E78" s="70"/>
      <c r="F78" s="70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70"/>
      <c r="D79" s="79"/>
      <c r="E79" s="70"/>
      <c r="F79" s="70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70"/>
      <c r="D80" s="79"/>
      <c r="E80" s="70"/>
      <c r="F80" s="70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70"/>
      <c r="D81" s="79"/>
      <c r="E81" s="70"/>
      <c r="F81" s="70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70"/>
      <c r="D82" s="79"/>
      <c r="E82" s="70"/>
      <c r="F82" s="70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70"/>
      <c r="D83" s="79"/>
      <c r="E83" s="70"/>
      <c r="F83" s="70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70"/>
      <c r="D84" s="79"/>
      <c r="E84" s="70"/>
      <c r="F84" s="70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70"/>
      <c r="D85" s="79"/>
      <c r="E85" s="70"/>
      <c r="F85" s="70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70"/>
      <c r="D86" s="79"/>
      <c r="E86" s="70"/>
      <c r="F86" s="70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70"/>
      <c r="D87" s="79"/>
      <c r="E87" s="70"/>
      <c r="F87" s="70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70"/>
      <c r="D88" s="79"/>
      <c r="E88" s="70"/>
      <c r="F88" s="70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70"/>
      <c r="D89" s="79"/>
      <c r="E89" s="70"/>
      <c r="F89" s="70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70"/>
      <c r="D90" s="79"/>
      <c r="E90" s="70"/>
      <c r="F90" s="70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70"/>
      <c r="D91" s="79"/>
      <c r="E91" s="70"/>
      <c r="F91" s="70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70"/>
      <c r="D92" s="79"/>
      <c r="E92" s="70"/>
      <c r="F92" s="70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70"/>
      <c r="D93" s="79"/>
      <c r="E93" s="70"/>
      <c r="F93" s="70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70"/>
      <c r="D94" s="79"/>
      <c r="E94" s="70"/>
      <c r="F94" s="70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70"/>
      <c r="D95" s="79"/>
      <c r="E95" s="70"/>
      <c r="F95" s="70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70"/>
      <c r="D96" s="79"/>
      <c r="E96" s="70"/>
      <c r="F96" s="70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9" ht="19.899999999999999" customHeight="1" x14ac:dyDescent="0.25">
      <c r="C97" s="70"/>
      <c r="D97" s="79"/>
      <c r="E97" s="70"/>
      <c r="F97" s="70"/>
      <c r="G97" s="14"/>
      <c r="H97" s="14"/>
      <c r="I97" s="9"/>
      <c r="J97" s="9"/>
      <c r="K97" s="9"/>
      <c r="L97" s="9"/>
      <c r="M97" s="9"/>
      <c r="N97" s="15"/>
      <c r="O97" s="15"/>
      <c r="P97" s="15"/>
      <c r="Q97" s="9"/>
      <c r="R97" s="9"/>
      <c r="S97" s="9"/>
    </row>
    <row r="98" spans="3:19" ht="19.899999999999999" customHeight="1" x14ac:dyDescent="0.25">
      <c r="C98" s="70"/>
      <c r="D98" s="79"/>
      <c r="E98" s="70"/>
      <c r="F98" s="70"/>
      <c r="G98" s="14"/>
      <c r="H98" s="14"/>
      <c r="I98" s="9"/>
      <c r="J98" s="9"/>
      <c r="K98" s="9"/>
      <c r="L98" s="9"/>
      <c r="M98" s="9"/>
      <c r="N98" s="15"/>
      <c r="O98" s="15"/>
      <c r="P98" s="15"/>
      <c r="Q98" s="9"/>
      <c r="R98" s="9"/>
      <c r="S98" s="9"/>
    </row>
    <row r="99" spans="3:19" ht="19.899999999999999" customHeight="1" x14ac:dyDescent="0.25">
      <c r="C99" s="70"/>
      <c r="D99" s="79"/>
      <c r="E99" s="70"/>
      <c r="F99" s="70"/>
      <c r="G99" s="14"/>
      <c r="H99" s="14"/>
      <c r="I99" s="9"/>
      <c r="J99" s="9"/>
      <c r="K99" s="9"/>
      <c r="L99" s="9"/>
      <c r="M99" s="9"/>
      <c r="N99" s="15"/>
      <c r="O99" s="15"/>
      <c r="P99" s="15"/>
      <c r="Q99" s="9"/>
      <c r="R99" s="9"/>
      <c r="S99" s="9"/>
    </row>
    <row r="100" spans="3:19" ht="19.899999999999999" customHeight="1" x14ac:dyDescent="0.25">
      <c r="C100" s="70"/>
      <c r="D100" s="79"/>
      <c r="E100" s="70"/>
      <c r="F100" s="70"/>
      <c r="G100" s="14"/>
      <c r="H100" s="14"/>
      <c r="I100" s="9"/>
      <c r="J100" s="9"/>
      <c r="K100" s="9"/>
      <c r="L100" s="9"/>
      <c r="M100" s="9"/>
      <c r="N100" s="15"/>
      <c r="O100" s="15"/>
      <c r="P100" s="15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hkTMK3nO57tVWq+rEcTd8pimO31mE6yBcmydgPHrG9kryOiYVLE4Z/vVAC9310vUqRKdOSqwI0JZbckRH2bHxw==" saltValue="3o7nlFp7K48W/DBQjV8zUQ==" spinCount="100000" sheet="1" objects="1" scenarios="1"/>
  <mergeCells count="32">
    <mergeCell ref="K10:K11"/>
    <mergeCell ref="L10:L11"/>
    <mergeCell ref="M10:M11"/>
    <mergeCell ref="N10:N11"/>
    <mergeCell ref="V10:V11"/>
    <mergeCell ref="O10:O11"/>
    <mergeCell ref="Q10:Q11"/>
    <mergeCell ref="P10:P11"/>
    <mergeCell ref="T10:T11"/>
    <mergeCell ref="U10:U11"/>
    <mergeCell ref="V7:V9"/>
    <mergeCell ref="L7:L9"/>
    <mergeCell ref="U7:U9"/>
    <mergeCell ref="M7:M9"/>
    <mergeCell ref="N7:N9"/>
    <mergeCell ref="O7:O9"/>
    <mergeCell ref="B1:D1"/>
    <mergeCell ref="G5:H5"/>
    <mergeCell ref="B15:G15"/>
    <mergeCell ref="R14:T14"/>
    <mergeCell ref="R13:T13"/>
    <mergeCell ref="B13:G13"/>
    <mergeCell ref="B14:H14"/>
    <mergeCell ref="I7:I9"/>
    <mergeCell ref="J7:J9"/>
    <mergeCell ref="K7:K9"/>
    <mergeCell ref="B10:B11"/>
    <mergeCell ref="C10:C11"/>
    <mergeCell ref="D10:D11"/>
    <mergeCell ref="E10:E11"/>
    <mergeCell ref="I10:I11"/>
    <mergeCell ref="J10:J11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:E10" xr:uid="{349A6282-9232-40B5-B155-0C95E3B5B228}">
      <formula1>"ks,bal,sada,m,"</formula1>
    </dataValidation>
    <dataValidation type="list" allowBlank="1" showInputMessage="1" showErrorMessage="1" sqref="J7 J10" xr:uid="{A701E70B-8B8F-4705-BFE1-F96F60850341}">
      <formula1>"ANO,NE"</formula1>
    </dataValidation>
    <dataValidation type="list" allowBlank="1" showInputMessage="1" showErrorMessage="1" sqref="V7 V10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2025-03-24T08:42:53Z</dcterms:modified>
</cp:coreProperties>
</file>