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17\1 výzva\"/>
    </mc:Choice>
  </mc:AlternateContent>
  <xr:revisionPtr revIDLastSave="0" documentId="13_ncr:1_{A6FC00C1-9F76-4321-B82D-A0E4973F1182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Výpočetní technika" sheetId="1" r:id="rId1"/>
  </sheets>
  <definedNames>
    <definedName name="_xlnm._FilterDatabase" localSheetId="0" hidden="1">'Výpočetní technika'!$B$6:$V$22</definedName>
    <definedName name="_xlnm.Print_Area" localSheetId="0">'Výpočetní technika'!$B$1:$V$26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9" i="1"/>
  <c r="T16" i="1"/>
  <c r="S17" i="1"/>
  <c r="T7" i="1"/>
  <c r="S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S18" i="1"/>
  <c r="S20" i="1"/>
  <c r="T20" i="1"/>
  <c r="S21" i="1"/>
  <c r="T21" i="1"/>
  <c r="S22" i="1"/>
  <c r="T22" i="1"/>
  <c r="P9" i="1"/>
  <c r="P10" i="1"/>
  <c r="P11" i="1"/>
  <c r="P12" i="1"/>
  <c r="P13" i="1"/>
  <c r="P14" i="1"/>
  <c r="P15" i="1"/>
  <c r="P16" i="1"/>
  <c r="P18" i="1"/>
  <c r="P20" i="1"/>
  <c r="P21" i="1"/>
  <c r="P22" i="1"/>
  <c r="P7" i="1"/>
  <c r="Q25" i="1" l="1"/>
  <c r="S7" i="1"/>
  <c r="R25" i="1" s="1"/>
</calcChain>
</file>

<file path=xl/sharedStrings.xml><?xml version="1.0" encoding="utf-8"?>
<sst xmlns="http://schemas.openxmlformats.org/spreadsheetml/2006/main" count="99" uniqueCount="71">
  <si>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</si>
  <si>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</si>
  <si>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</si>
  <si>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</si>
  <si>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</si>
  <si>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</si>
  <si>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</si>
  <si>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</si>
  <si>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</si>
  <si>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</si>
  <si>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</si>
  <si>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</si>
  <si>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30231310-3 - Ploché monitory</t>
  </si>
  <si>
    <t>30233180-6 - Archivační zařízení flash paměť</t>
  </si>
  <si>
    <t>30236110-6 - Paměť RAM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</si>
  <si>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</si>
  <si>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</si>
  <si>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</si>
  <si>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</si>
  <si>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</si>
  <si>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</si>
  <si>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</si>
  <si>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</si>
  <si>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</si>
  <si>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</si>
  <si>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</si>
  <si>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</si>
  <si>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</si>
  <si>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</si>
  <si>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</si>
  <si>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</si>
  <si>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</si>
  <si>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</si>
  <si>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</si>
  <si>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</si>
  <si>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21 dní</t>
  </si>
  <si>
    <t>NE</t>
  </si>
  <si>
    <t>Pokud financováno z projektových prostředků, pak ŘEŠITEL uvede: NÁZEV A ČÍSLO DOTAČNÍHO PROJEKTU</t>
  </si>
  <si>
    <t xml:space="preserve">Příloha č. 2 Kupní smlouvy - technická specifikace
Výpočetní technika (III.) 017 - 2025 </t>
  </si>
  <si>
    <t>USB hub</t>
  </si>
  <si>
    <t>RAM paměť</t>
  </si>
  <si>
    <t>RAM ECC</t>
  </si>
  <si>
    <t>miniPC</t>
  </si>
  <si>
    <t>PhDr. Petr Simbartl, Ph.D.,
Tel.: 37763 3712,
735 713 978,
E-mail: simbartl@fzs.zcu.cz</t>
  </si>
  <si>
    <t>Husova 11,
301 00 Plzeň,
Fakulta zdravotnických studií - Děkanát,
místnost HJ 206</t>
  </si>
  <si>
    <t>Společná faktura</t>
  </si>
  <si>
    <t>Notebook</t>
  </si>
  <si>
    <t>Operační systém Windows 11 Home/Pro, předinstalovaný (nesmí to být licence typu K12 (EDU)).
OS Windows požadujeme z důvodu kompatibility s interními aplikacemi ZČU (Stag, Magion,...).</t>
  </si>
  <si>
    <t>Monitor</t>
  </si>
  <si>
    <t>Dokovací stanice USB-C</t>
  </si>
  <si>
    <t>Power Delivery min. 80 W.
Připojení pomocí 1x USB-C (M) 3.2 Gen 1.
Další konektory: jedná se o minimum, více konektorů a vyšší rozlišní a rychlosti nevadí: 2x USB-A (F) 3.2 Gen 1, 2x USB-A, 2x HDMI 2.0 (2x 4K/30 Hz), 1x RJ45 (1 Gb/s).
Materiál těla hliník.</t>
  </si>
  <si>
    <t>Taška na notebook</t>
  </si>
  <si>
    <t>Taška na notebook - unisex, do velikosti 14", uzavírání na zip, materiál polyester, rukojeť, popruh přes rameno, polstrování. Barva šedá nebo černá.</t>
  </si>
  <si>
    <t>USB 3.0 hub,  4 downstream USB 3.0 porty, upstream USB 3.0 port s konektorem USB 3.0 type-A nebo type-C, napevno uchyceném na min. 120 cm dlouhém kabelu.</t>
  </si>
  <si>
    <t>Akumulátor</t>
  </si>
  <si>
    <t>Náhradní kompatibilní akumulátor pro notebook HP EliteBook 1040 G3.
Kapacita: min. 3900mAh.</t>
  </si>
  <si>
    <t>SO-DIMM min. 16GB DDR4 min. 3200MHz.</t>
  </si>
  <si>
    <t>Min. 16GB (1x 16 GB) / SO-DIMM DDR4 min. 2666 MHz / ECC, Un-registered (un-buffered) / 1.2V.</t>
  </si>
  <si>
    <t>OS: Windows 11 Home nebo vyšší verze, předinstalovaný (nesmí to být licence typu K12 (EDU)).
OS Windows požadujeme z důvodu kompatibility s interními aplikacemi ZČU (Stag, Magion,...).</t>
  </si>
  <si>
    <t>Windows 11 Pro a vyšší, předinstalovaný (nesmí to být licence typu K12 (EDU)).
OS Windows požadujeme z důvodu kompatibility s interními aplikacemi ZČU (Stag, Magion,...).</t>
  </si>
  <si>
    <t>Flashdisk</t>
  </si>
  <si>
    <t>Flash disk min. 64 GB - USB 3.2 Gen 1 (USB 3.0), konektor USB-A a USB-C (oba konektory).
Rychlost zápisu min. 150 MB/s.
Rychlost čtení min. 150 MB/s.</t>
  </si>
  <si>
    <t>Externí box M2</t>
  </si>
  <si>
    <t>CPU passmark benchmark: Multithread rating min. 15 000 bodů.
Min. 16 GB RAM DDR4 a vyšší.
SSD disk s kapacitou min. 480 GB + volná 2,5" pozice.
Wi-Fi a Bluetooth. 
Porty: 1x USB C, 4x USB, DP, HDMI, (počet portů může být vyšší).
USB klávesnice a myš. 
Hmotnost max. 1,6 kg.</t>
  </si>
  <si>
    <t xml:space="preserve">Monitor </t>
  </si>
  <si>
    <t>Externí box - pro M,2 2230, M,2 2242, M,2 2260 a M,2 2280 disky.
Rozhraní USB 3.2 Gen 1, Plug &amp; Play, USB Mass Storage Clas.</t>
  </si>
  <si>
    <t>Notebook 15,6"</t>
  </si>
  <si>
    <r>
      <t>CPU: Passmark benchmark - Multithread Rating: min. 12 500 bodů.
D</t>
    </r>
    <r>
      <rPr>
        <sz val="11"/>
        <rFont val="Calibri"/>
        <family val="2"/>
        <charset val="238"/>
        <scheme val="minor"/>
      </rPr>
      <t>isplej: 15,6"</t>
    </r>
    <r>
      <rPr>
        <sz val="11"/>
        <color theme="1"/>
        <rFont val="Calibri"/>
        <family val="2"/>
        <charset val="238"/>
        <scheme val="minor"/>
      </rPr>
      <t>, rozlišení min. 1920 x 1080 px.
RAM: min. 8 GB, SSD: min. 480 GB.
Numerická klávesnice, webkamera, Wifi, Bluetooth.
Hmotnost max. 2 kg.
Min. 3 USB, 1x HDMI, 1x RJ45 (na těle notebooku).</t>
    </r>
  </si>
  <si>
    <r>
      <t>Monitor o úhlopříčce min. 23,5".
Rozlišení min. Full HD min. 1920 x 1080.
Poměr stran 16:9.
Obnovovací frekvence min. 75 Hz.
Antireflexní</t>
    </r>
    <r>
      <rPr>
        <sz val="11"/>
        <color rgb="FFFF0000"/>
        <rFont val="Calibri"/>
        <family val="2"/>
        <charset val="238"/>
        <scheme val="minor"/>
      </rPr>
      <t xml:space="preserve"> či matný </t>
    </r>
    <r>
      <rPr>
        <sz val="11"/>
        <color theme="1"/>
        <rFont val="Calibri"/>
        <family val="2"/>
        <charset val="238"/>
        <scheme val="minor"/>
      </rPr>
      <t>displej.
Doba odezvy max. 8 ms.
Nstavitelná výška, reproduktory, HDMI, DisplayPort, VESA.</t>
    </r>
  </si>
  <si>
    <r>
      <t xml:space="preserve">Monitor o velikosti úhlopříčky minimálně 31,5", IPS, minimálně Full HD, min. 1920 x 1080, poměr stran 16:9, </t>
    </r>
    <r>
      <rPr>
        <sz val="11"/>
        <rFont val="Calibri"/>
        <family val="2"/>
        <charset val="238"/>
        <scheme val="minor"/>
      </rPr>
      <t xml:space="preserve">matný </t>
    </r>
    <r>
      <rPr>
        <sz val="11"/>
        <color rgb="FFFF0000"/>
        <rFont val="Calibri"/>
        <family val="2"/>
        <charset val="238"/>
        <scheme val="minor"/>
      </rPr>
      <t>či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antireflexní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displej, min. 8 bit, max. odezva 6 ms, min. 1x HDMI (počet portů může být vyšší).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G.</t>
    </r>
  </si>
  <si>
    <r>
      <t>Displej: OLED s rozlišením min. 1920 x 1200 px, ve</t>
    </r>
    <r>
      <rPr>
        <sz val="11"/>
        <rFont val="Calibri"/>
        <family val="2"/>
        <charset val="238"/>
        <scheme val="minor"/>
      </rPr>
      <t>likost 14"</t>
    </r>
    <r>
      <rPr>
        <sz val="11"/>
        <color theme="1"/>
        <rFont val="Calibri"/>
        <family val="2"/>
        <charset val="238"/>
        <scheme val="minor"/>
      </rPr>
      <t xml:space="preserve">, minimálně 400 nits.
CPU: Passmark minimálně 20 000 bodů pro mulithread.
RAM: minimálně 16GB, </t>
    </r>
    <r>
      <rPr>
        <sz val="11"/>
        <color rgb="FFFF0000"/>
        <rFont val="Calibri"/>
        <family val="2"/>
        <charset val="238"/>
        <scheme val="minor"/>
      </rPr>
      <t>min. LPDDR5</t>
    </r>
    <r>
      <rPr>
        <sz val="11"/>
        <color theme="1"/>
        <rFont val="Calibri"/>
        <family val="2"/>
        <charset val="238"/>
        <scheme val="minor"/>
      </rPr>
      <t xml:space="preserve">
Grafická karta: integrovaná. 
Disk: SSD min. 960 GB v rozhraní m.2.
Lze nabíjet přes USB-C.
Další rozhraní: HDMI, combo audio-jack, USB-C 2x, USB 3.X - 2x, BT, Wifi, bez optické mechaniky.
Ostatní: Podsvícená klávesnice, TPM 2.0, webkamera.
Konstrukce: klasický notebook (není konvertibilní), materiál: celokovový, jazyk klávesnice: český.
Hmotnost: maximálně 1,5 kg.
Balení obsahuje napájecí adaptér.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</si>
</sst>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151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2" xfId="0" applyNumberForma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 indent="1"/>
    </xf>
    <xf numFmtId="0" fontId="5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4" fillId="6" borderId="16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25" fillId="4" borderId="19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5" fillId="4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 inden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left" vertical="center" wrapText="1" indent="1"/>
    </xf>
    <xf numFmtId="0" fontId="25" fillId="4" borderId="25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left" vertical="center" wrapText="1" inden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23" xfId="0" applyFont="1" applyFill="1" applyBorder="1" applyAlignment="1" applyProtection="1">
      <alignment horizontal="left" vertical="center" wrapText="1" indent="1"/>
      <protection locked="0"/>
    </xf>
    <xf numFmtId="0" fontId="15" fillId="4" borderId="19" xfId="0" applyFont="1" applyFill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  <xf numFmtId="0" fontId="15" fillId="4" borderId="25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2"/>
  <sheetViews>
    <sheetView tabSelected="1" topLeftCell="G1" zoomScale="68" zoomScaleNormal="68" workbookViewId="0">
      <selection activeCell="H22" sqref="H2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39" customWidth="1"/>
    <col min="5" max="5" width="10.5703125" style="22" customWidth="1"/>
    <col min="6" max="6" width="113.5703125" style="4" customWidth="1"/>
    <col min="7" max="7" width="37.5703125" style="6" customWidth="1"/>
    <col min="8" max="8" width="26.140625" style="6" customWidth="1"/>
    <col min="9" max="9" width="24" style="6" customWidth="1"/>
    <col min="10" max="10" width="16.140625" style="4" customWidth="1"/>
    <col min="11" max="11" width="28.28515625" style="1" hidden="1" customWidth="1"/>
    <col min="12" max="12" width="28.5703125" style="1" customWidth="1"/>
    <col min="13" max="13" width="33.5703125" style="1" customWidth="1"/>
    <col min="14" max="14" width="40.7109375" style="6" customWidth="1"/>
    <col min="15" max="15" width="27.28515625" style="6" customWidth="1"/>
    <col min="16" max="16" width="20.570312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8.5703125" style="1" customWidth="1"/>
    <col min="21" max="21" width="11.5703125" style="1" hidden="1" customWidth="1"/>
    <col min="22" max="22" width="38.5703125" style="17" customWidth="1"/>
    <col min="23" max="16384" width="9.140625" style="1"/>
  </cols>
  <sheetData>
    <row r="1" spans="1:22" ht="40.9" customHeight="1" x14ac:dyDescent="0.25">
      <c r="B1" s="2" t="s">
        <v>38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34</v>
      </c>
      <c r="H6" s="30" t="s">
        <v>27</v>
      </c>
      <c r="I6" s="31" t="s">
        <v>19</v>
      </c>
      <c r="J6" s="29" t="s">
        <v>20</v>
      </c>
      <c r="K6" s="29" t="s">
        <v>37</v>
      </c>
      <c r="L6" s="32" t="s">
        <v>21</v>
      </c>
      <c r="M6" s="33" t="s">
        <v>22</v>
      </c>
      <c r="N6" s="32" t="s">
        <v>23</v>
      </c>
      <c r="O6" s="29" t="s">
        <v>31</v>
      </c>
      <c r="P6" s="32" t="s">
        <v>24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25</v>
      </c>
      <c r="V6" s="32" t="s">
        <v>26</v>
      </c>
    </row>
    <row r="7" spans="1:22" ht="192" customHeight="1" thickTop="1" x14ac:dyDescent="0.25">
      <c r="A7" s="36"/>
      <c r="B7" s="37">
        <v>1</v>
      </c>
      <c r="C7" s="38" t="s">
        <v>46</v>
      </c>
      <c r="D7" s="39">
        <v>2</v>
      </c>
      <c r="E7" s="40" t="s">
        <v>30</v>
      </c>
      <c r="F7" s="41" t="s">
        <v>70</v>
      </c>
      <c r="G7" s="141"/>
      <c r="H7" s="141"/>
      <c r="I7" s="42" t="s">
        <v>45</v>
      </c>
      <c r="J7" s="43" t="s">
        <v>36</v>
      </c>
      <c r="K7" s="44"/>
      <c r="L7" s="45"/>
      <c r="M7" s="46" t="s">
        <v>43</v>
      </c>
      <c r="N7" s="46" t="s">
        <v>44</v>
      </c>
      <c r="O7" s="47" t="s">
        <v>35</v>
      </c>
      <c r="P7" s="48">
        <f>D7*Q7</f>
        <v>35000</v>
      </c>
      <c r="Q7" s="49">
        <v>17500</v>
      </c>
      <c r="R7" s="146"/>
      <c r="S7" s="50">
        <f>D7*R7</f>
        <v>0</v>
      </c>
      <c r="T7" s="51" t="str">
        <f>IF(ISNUMBER(R7+R8), IF(R7+R8&gt;Q7,"NEVYHOVUJE","VYHOVUJE")," ")</f>
        <v>VYHOVUJE</v>
      </c>
      <c r="U7" s="52"/>
      <c r="V7" s="53" t="s">
        <v>11</v>
      </c>
    </row>
    <row r="8" spans="1:22" ht="59.25" customHeight="1" x14ac:dyDescent="0.25">
      <c r="A8" s="36"/>
      <c r="B8" s="54"/>
      <c r="C8" s="55"/>
      <c r="D8" s="56"/>
      <c r="E8" s="57"/>
      <c r="F8" s="58" t="s">
        <v>47</v>
      </c>
      <c r="G8" s="142"/>
      <c r="H8" s="59" t="s">
        <v>36</v>
      </c>
      <c r="I8" s="60"/>
      <c r="J8" s="61"/>
      <c r="K8" s="62"/>
      <c r="L8" s="63"/>
      <c r="M8" s="64"/>
      <c r="N8" s="64"/>
      <c r="O8" s="65"/>
      <c r="P8" s="66"/>
      <c r="Q8" s="67"/>
      <c r="R8" s="147"/>
      <c r="S8" s="68">
        <f>D7*R8</f>
        <v>0</v>
      </c>
      <c r="T8" s="69"/>
      <c r="U8" s="70"/>
      <c r="V8" s="71"/>
    </row>
    <row r="9" spans="1:22" ht="195.75" customHeight="1" x14ac:dyDescent="0.25">
      <c r="A9" s="36"/>
      <c r="B9" s="72">
        <v>2</v>
      </c>
      <c r="C9" s="73" t="s">
        <v>64</v>
      </c>
      <c r="D9" s="74">
        <v>4</v>
      </c>
      <c r="E9" s="75" t="s">
        <v>30</v>
      </c>
      <c r="F9" s="76" t="s">
        <v>68</v>
      </c>
      <c r="G9" s="143"/>
      <c r="H9" s="143"/>
      <c r="I9" s="60"/>
      <c r="J9" s="61"/>
      <c r="K9" s="62"/>
      <c r="L9" s="63"/>
      <c r="M9" s="64"/>
      <c r="N9" s="64"/>
      <c r="O9" s="65"/>
      <c r="P9" s="78">
        <f>D9*Q9</f>
        <v>10400</v>
      </c>
      <c r="Q9" s="79">
        <v>2600</v>
      </c>
      <c r="R9" s="148"/>
      <c r="S9" s="80">
        <f>D9*R9</f>
        <v>0</v>
      </c>
      <c r="T9" s="81" t="str">
        <f t="shared" ref="T9:T22" si="0">IF(ISNUMBER(R9), IF(R9&gt;Q9,"NEVYHOVUJE","VYHOVUJE")," ")</f>
        <v xml:space="preserve"> </v>
      </c>
      <c r="U9" s="70"/>
      <c r="V9" s="82" t="s">
        <v>12</v>
      </c>
    </row>
    <row r="10" spans="1:22" ht="123" customHeight="1" x14ac:dyDescent="0.25">
      <c r="A10" s="36"/>
      <c r="B10" s="72">
        <v>3</v>
      </c>
      <c r="C10" s="83" t="s">
        <v>49</v>
      </c>
      <c r="D10" s="74">
        <v>3</v>
      </c>
      <c r="E10" s="75" t="s">
        <v>30</v>
      </c>
      <c r="F10" s="84" t="s">
        <v>50</v>
      </c>
      <c r="G10" s="143"/>
      <c r="H10" s="77" t="s">
        <v>36</v>
      </c>
      <c r="I10" s="60"/>
      <c r="J10" s="61"/>
      <c r="K10" s="62"/>
      <c r="L10" s="63"/>
      <c r="M10" s="64"/>
      <c r="N10" s="64"/>
      <c r="O10" s="65"/>
      <c r="P10" s="78">
        <f>D10*Q10</f>
        <v>4500</v>
      </c>
      <c r="Q10" s="79">
        <v>1500</v>
      </c>
      <c r="R10" s="148"/>
      <c r="S10" s="80">
        <f>D10*R10</f>
        <v>0</v>
      </c>
      <c r="T10" s="81" t="str">
        <f t="shared" si="0"/>
        <v xml:space="preserve"> </v>
      </c>
      <c r="U10" s="70"/>
      <c r="V10" s="85" t="s">
        <v>15</v>
      </c>
    </row>
    <row r="11" spans="1:22" ht="49.5" customHeight="1" x14ac:dyDescent="0.25">
      <c r="A11" s="36"/>
      <c r="B11" s="72">
        <v>4</v>
      </c>
      <c r="C11" s="83" t="s">
        <v>51</v>
      </c>
      <c r="D11" s="74">
        <v>2</v>
      </c>
      <c r="E11" s="75" t="s">
        <v>30</v>
      </c>
      <c r="F11" s="84" t="s">
        <v>52</v>
      </c>
      <c r="G11" s="143"/>
      <c r="H11" s="77" t="s">
        <v>36</v>
      </c>
      <c r="I11" s="60"/>
      <c r="J11" s="61"/>
      <c r="K11" s="62"/>
      <c r="L11" s="63"/>
      <c r="M11" s="64"/>
      <c r="N11" s="64"/>
      <c r="O11" s="65"/>
      <c r="P11" s="78">
        <f>D11*Q11</f>
        <v>1500</v>
      </c>
      <c r="Q11" s="79">
        <v>750</v>
      </c>
      <c r="R11" s="148"/>
      <c r="S11" s="80">
        <f>D11*R11</f>
        <v>0</v>
      </c>
      <c r="T11" s="81" t="str">
        <f t="shared" si="0"/>
        <v xml:space="preserve"> </v>
      </c>
      <c r="U11" s="70"/>
      <c r="V11" s="86"/>
    </row>
    <row r="12" spans="1:22" ht="44.25" customHeight="1" x14ac:dyDescent="0.25">
      <c r="A12" s="36"/>
      <c r="B12" s="72">
        <v>5</v>
      </c>
      <c r="C12" s="87" t="s">
        <v>39</v>
      </c>
      <c r="D12" s="74">
        <v>2</v>
      </c>
      <c r="E12" s="75" t="s">
        <v>30</v>
      </c>
      <c r="F12" s="84" t="s">
        <v>53</v>
      </c>
      <c r="G12" s="143"/>
      <c r="H12" s="77" t="s">
        <v>36</v>
      </c>
      <c r="I12" s="60"/>
      <c r="J12" s="61"/>
      <c r="K12" s="62"/>
      <c r="L12" s="63"/>
      <c r="M12" s="64"/>
      <c r="N12" s="64"/>
      <c r="O12" s="65"/>
      <c r="P12" s="78">
        <f>D12*Q12</f>
        <v>800</v>
      </c>
      <c r="Q12" s="79">
        <v>400</v>
      </c>
      <c r="R12" s="148"/>
      <c r="S12" s="80">
        <f>D12*R12</f>
        <v>0</v>
      </c>
      <c r="T12" s="81" t="str">
        <f t="shared" si="0"/>
        <v xml:space="preserve"> </v>
      </c>
      <c r="U12" s="70"/>
      <c r="V12" s="86"/>
    </row>
    <row r="13" spans="1:22" ht="52.5" customHeight="1" x14ac:dyDescent="0.25">
      <c r="A13" s="36"/>
      <c r="B13" s="72">
        <v>6</v>
      </c>
      <c r="C13" s="83" t="s">
        <v>54</v>
      </c>
      <c r="D13" s="74">
        <v>1</v>
      </c>
      <c r="E13" s="75" t="s">
        <v>30</v>
      </c>
      <c r="F13" s="84" t="s">
        <v>55</v>
      </c>
      <c r="G13" s="143"/>
      <c r="H13" s="77" t="s">
        <v>36</v>
      </c>
      <c r="I13" s="60"/>
      <c r="J13" s="61"/>
      <c r="K13" s="62"/>
      <c r="L13" s="63"/>
      <c r="M13" s="64"/>
      <c r="N13" s="64"/>
      <c r="O13" s="65"/>
      <c r="P13" s="78">
        <f>D13*Q13</f>
        <v>1300</v>
      </c>
      <c r="Q13" s="79">
        <v>1300</v>
      </c>
      <c r="R13" s="148"/>
      <c r="S13" s="80">
        <f>D13*R13</f>
        <v>0</v>
      </c>
      <c r="T13" s="81" t="str">
        <f t="shared" si="0"/>
        <v xml:space="preserve"> </v>
      </c>
      <c r="U13" s="70"/>
      <c r="V13" s="71"/>
    </row>
    <row r="14" spans="1:22" ht="40.5" customHeight="1" x14ac:dyDescent="0.25">
      <c r="A14" s="36"/>
      <c r="B14" s="72">
        <v>7</v>
      </c>
      <c r="C14" s="87" t="s">
        <v>40</v>
      </c>
      <c r="D14" s="74">
        <v>2</v>
      </c>
      <c r="E14" s="75" t="s">
        <v>30</v>
      </c>
      <c r="F14" s="84" t="s">
        <v>56</v>
      </c>
      <c r="G14" s="143"/>
      <c r="H14" s="77" t="s">
        <v>36</v>
      </c>
      <c r="I14" s="60"/>
      <c r="J14" s="61"/>
      <c r="K14" s="62"/>
      <c r="L14" s="63"/>
      <c r="M14" s="64"/>
      <c r="N14" s="64"/>
      <c r="O14" s="65"/>
      <c r="P14" s="78">
        <f>D14*Q14</f>
        <v>1600</v>
      </c>
      <c r="Q14" s="79">
        <v>800</v>
      </c>
      <c r="R14" s="148"/>
      <c r="S14" s="80">
        <f>D14*R14</f>
        <v>0</v>
      </c>
      <c r="T14" s="81" t="str">
        <f t="shared" si="0"/>
        <v xml:space="preserve"> </v>
      </c>
      <c r="U14" s="70"/>
      <c r="V14" s="85" t="s">
        <v>14</v>
      </c>
    </row>
    <row r="15" spans="1:22" ht="40.5" customHeight="1" x14ac:dyDescent="0.25">
      <c r="A15" s="36"/>
      <c r="B15" s="72">
        <v>8</v>
      </c>
      <c r="C15" s="87" t="s">
        <v>41</v>
      </c>
      <c r="D15" s="74">
        <v>1</v>
      </c>
      <c r="E15" s="75" t="s">
        <v>30</v>
      </c>
      <c r="F15" s="84" t="s">
        <v>57</v>
      </c>
      <c r="G15" s="143"/>
      <c r="H15" s="77" t="s">
        <v>36</v>
      </c>
      <c r="I15" s="60"/>
      <c r="J15" s="61"/>
      <c r="K15" s="62"/>
      <c r="L15" s="63"/>
      <c r="M15" s="64"/>
      <c r="N15" s="64"/>
      <c r="O15" s="65"/>
      <c r="P15" s="78">
        <f>D15*Q15</f>
        <v>1500</v>
      </c>
      <c r="Q15" s="79">
        <v>1500</v>
      </c>
      <c r="R15" s="148"/>
      <c r="S15" s="80">
        <f>D15*R15</f>
        <v>0</v>
      </c>
      <c r="T15" s="81" t="str">
        <f t="shared" si="0"/>
        <v xml:space="preserve"> </v>
      </c>
      <c r="U15" s="70"/>
      <c r="V15" s="71"/>
    </row>
    <row r="16" spans="1:22" ht="117" customHeight="1" x14ac:dyDescent="0.25">
      <c r="A16" s="36"/>
      <c r="B16" s="88">
        <v>9</v>
      </c>
      <c r="C16" s="89" t="s">
        <v>66</v>
      </c>
      <c r="D16" s="90">
        <v>2</v>
      </c>
      <c r="E16" s="91" t="s">
        <v>30</v>
      </c>
      <c r="F16" s="92" t="s">
        <v>67</v>
      </c>
      <c r="G16" s="144"/>
      <c r="H16" s="144"/>
      <c r="I16" s="60"/>
      <c r="J16" s="61"/>
      <c r="K16" s="62"/>
      <c r="L16" s="63"/>
      <c r="M16" s="64"/>
      <c r="N16" s="64"/>
      <c r="O16" s="65"/>
      <c r="P16" s="94">
        <f>D16*Q16</f>
        <v>18000</v>
      </c>
      <c r="Q16" s="95">
        <v>9000</v>
      </c>
      <c r="R16" s="149"/>
      <c r="S16" s="96">
        <f>D16*R16</f>
        <v>0</v>
      </c>
      <c r="T16" s="97" t="str">
        <f>IF(ISNUMBER(R16+R17), IF(R16+R17&gt;Q16,"NEVYHOVUJE","VYHOVUJE")," ")</f>
        <v>VYHOVUJE</v>
      </c>
      <c r="U16" s="70"/>
      <c r="V16" s="85" t="s">
        <v>11</v>
      </c>
    </row>
    <row r="17" spans="1:22" ht="57.75" customHeight="1" x14ac:dyDescent="0.25">
      <c r="A17" s="36"/>
      <c r="B17" s="54"/>
      <c r="C17" s="55"/>
      <c r="D17" s="56"/>
      <c r="E17" s="57"/>
      <c r="F17" s="58" t="s">
        <v>58</v>
      </c>
      <c r="G17" s="142"/>
      <c r="H17" s="59" t="s">
        <v>36</v>
      </c>
      <c r="I17" s="60"/>
      <c r="J17" s="61"/>
      <c r="K17" s="62"/>
      <c r="L17" s="63"/>
      <c r="M17" s="64"/>
      <c r="N17" s="64"/>
      <c r="O17" s="65"/>
      <c r="P17" s="66"/>
      <c r="Q17" s="67"/>
      <c r="R17" s="147"/>
      <c r="S17" s="68">
        <f>D16*R17</f>
        <v>0</v>
      </c>
      <c r="T17" s="69"/>
      <c r="U17" s="70"/>
      <c r="V17" s="71"/>
    </row>
    <row r="18" spans="1:22" ht="133.5" customHeight="1" x14ac:dyDescent="0.25">
      <c r="A18" s="36"/>
      <c r="B18" s="88">
        <v>10</v>
      </c>
      <c r="C18" s="98" t="s">
        <v>42</v>
      </c>
      <c r="D18" s="90">
        <v>2</v>
      </c>
      <c r="E18" s="91" t="s">
        <v>30</v>
      </c>
      <c r="F18" s="99" t="s">
        <v>63</v>
      </c>
      <c r="G18" s="144"/>
      <c r="H18" s="93" t="s">
        <v>36</v>
      </c>
      <c r="I18" s="60"/>
      <c r="J18" s="61"/>
      <c r="K18" s="62"/>
      <c r="L18" s="63"/>
      <c r="M18" s="64"/>
      <c r="N18" s="64"/>
      <c r="O18" s="65"/>
      <c r="P18" s="94">
        <f>D18*Q18</f>
        <v>32000</v>
      </c>
      <c r="Q18" s="95">
        <v>16000</v>
      </c>
      <c r="R18" s="149"/>
      <c r="S18" s="96">
        <f>D18*R18</f>
        <v>0</v>
      </c>
      <c r="T18" s="97" t="str">
        <f>IF(ISNUMBER(R18+R19), IF(R18+R19&gt;Q18,"NEVYHOVUJE","VYHOVUJE")," ")</f>
        <v>VYHOVUJE</v>
      </c>
      <c r="U18" s="70"/>
      <c r="V18" s="85" t="s">
        <v>33</v>
      </c>
    </row>
    <row r="19" spans="1:22" ht="57.75" customHeight="1" x14ac:dyDescent="0.25">
      <c r="A19" s="36"/>
      <c r="B19" s="54"/>
      <c r="C19" s="55"/>
      <c r="D19" s="56"/>
      <c r="E19" s="57"/>
      <c r="F19" s="58" t="s">
        <v>59</v>
      </c>
      <c r="G19" s="142"/>
      <c r="H19" s="59" t="s">
        <v>36</v>
      </c>
      <c r="I19" s="60"/>
      <c r="J19" s="61"/>
      <c r="K19" s="62"/>
      <c r="L19" s="63"/>
      <c r="M19" s="64"/>
      <c r="N19" s="64"/>
      <c r="O19" s="65"/>
      <c r="P19" s="66"/>
      <c r="Q19" s="67"/>
      <c r="R19" s="147"/>
      <c r="S19" s="68">
        <f>D18*R19</f>
        <v>0</v>
      </c>
      <c r="T19" s="69"/>
      <c r="U19" s="70"/>
      <c r="V19" s="71"/>
    </row>
    <row r="20" spans="1:22" ht="75.75" customHeight="1" x14ac:dyDescent="0.25">
      <c r="A20" s="36"/>
      <c r="B20" s="72">
        <v>11</v>
      </c>
      <c r="C20" s="83" t="s">
        <v>60</v>
      </c>
      <c r="D20" s="74">
        <v>3</v>
      </c>
      <c r="E20" s="75" t="s">
        <v>30</v>
      </c>
      <c r="F20" s="84" t="s">
        <v>61</v>
      </c>
      <c r="G20" s="143"/>
      <c r="H20" s="77" t="s">
        <v>36</v>
      </c>
      <c r="I20" s="60"/>
      <c r="J20" s="61"/>
      <c r="K20" s="62"/>
      <c r="L20" s="63"/>
      <c r="M20" s="64"/>
      <c r="N20" s="64"/>
      <c r="O20" s="65"/>
      <c r="P20" s="78">
        <f>D20*Q20</f>
        <v>1050</v>
      </c>
      <c r="Q20" s="79">
        <v>350</v>
      </c>
      <c r="R20" s="148"/>
      <c r="S20" s="80">
        <f>D20*R20</f>
        <v>0</v>
      </c>
      <c r="T20" s="81" t="str">
        <f t="shared" si="0"/>
        <v xml:space="preserve"> </v>
      </c>
      <c r="U20" s="70"/>
      <c r="V20" s="82" t="s">
        <v>13</v>
      </c>
    </row>
    <row r="21" spans="1:22" ht="67.5" customHeight="1" x14ac:dyDescent="0.25">
      <c r="A21" s="36"/>
      <c r="B21" s="72">
        <v>12</v>
      </c>
      <c r="C21" s="83" t="s">
        <v>62</v>
      </c>
      <c r="D21" s="74">
        <v>2</v>
      </c>
      <c r="E21" s="75" t="s">
        <v>30</v>
      </c>
      <c r="F21" s="100" t="s">
        <v>65</v>
      </c>
      <c r="G21" s="143"/>
      <c r="H21" s="77" t="s">
        <v>36</v>
      </c>
      <c r="I21" s="60"/>
      <c r="J21" s="61"/>
      <c r="K21" s="62"/>
      <c r="L21" s="63"/>
      <c r="M21" s="64"/>
      <c r="N21" s="64"/>
      <c r="O21" s="65"/>
      <c r="P21" s="78">
        <f>D21*Q21</f>
        <v>800</v>
      </c>
      <c r="Q21" s="79">
        <v>400</v>
      </c>
      <c r="R21" s="148"/>
      <c r="S21" s="80">
        <f>D21*R21</f>
        <v>0</v>
      </c>
      <c r="T21" s="81" t="str">
        <f t="shared" si="0"/>
        <v xml:space="preserve"> </v>
      </c>
      <c r="U21" s="70"/>
      <c r="V21" s="82" t="s">
        <v>15</v>
      </c>
    </row>
    <row r="22" spans="1:22" ht="128.25" customHeight="1" thickBot="1" x14ac:dyDescent="0.3">
      <c r="A22" s="36"/>
      <c r="B22" s="101">
        <v>13</v>
      </c>
      <c r="C22" s="102" t="s">
        <v>48</v>
      </c>
      <c r="D22" s="103">
        <v>2</v>
      </c>
      <c r="E22" s="104" t="s">
        <v>30</v>
      </c>
      <c r="F22" s="105" t="s">
        <v>69</v>
      </c>
      <c r="G22" s="145"/>
      <c r="H22" s="145"/>
      <c r="I22" s="106"/>
      <c r="J22" s="107"/>
      <c r="K22" s="108"/>
      <c r="L22" s="109"/>
      <c r="M22" s="110"/>
      <c r="N22" s="110"/>
      <c r="O22" s="111"/>
      <c r="P22" s="112">
        <f>D22*Q22</f>
        <v>8000</v>
      </c>
      <c r="Q22" s="113">
        <v>4000</v>
      </c>
      <c r="R22" s="150"/>
      <c r="S22" s="114">
        <f>D22*R22</f>
        <v>0</v>
      </c>
      <c r="T22" s="115" t="str">
        <f t="shared" si="0"/>
        <v xml:space="preserve"> </v>
      </c>
      <c r="U22" s="116"/>
      <c r="V22" s="117" t="s">
        <v>12</v>
      </c>
    </row>
    <row r="23" spans="1:22" ht="17.45" customHeight="1" thickTop="1" thickBot="1" x14ac:dyDescent="0.3">
      <c r="C23" s="1"/>
      <c r="D23" s="1"/>
      <c r="E23" s="1"/>
      <c r="F23" s="1"/>
      <c r="G23" s="1"/>
      <c r="H23" s="1"/>
      <c r="I23" s="1"/>
      <c r="J23" s="1"/>
      <c r="N23" s="1"/>
      <c r="O23" s="1"/>
      <c r="P23" s="1"/>
      <c r="V23" s="118"/>
    </row>
    <row r="24" spans="1:22" ht="51.75" customHeight="1" thickTop="1" thickBot="1" x14ac:dyDescent="0.3">
      <c r="B24" s="119" t="s">
        <v>29</v>
      </c>
      <c r="C24" s="119"/>
      <c r="D24" s="119"/>
      <c r="E24" s="119"/>
      <c r="F24" s="119"/>
      <c r="G24" s="119"/>
      <c r="H24" s="120"/>
      <c r="I24" s="120"/>
      <c r="J24" s="121"/>
      <c r="K24" s="121"/>
      <c r="L24" s="27"/>
      <c r="M24" s="27"/>
      <c r="N24" s="27"/>
      <c r="O24" s="122"/>
      <c r="P24" s="122"/>
      <c r="Q24" s="123" t="s">
        <v>9</v>
      </c>
      <c r="R24" s="124" t="s">
        <v>10</v>
      </c>
      <c r="S24" s="125"/>
      <c r="T24" s="126"/>
      <c r="U24" s="127"/>
      <c r="V24" s="128"/>
    </row>
    <row r="25" spans="1:22" ht="50.45" customHeight="1" thickTop="1" thickBot="1" x14ac:dyDescent="0.3">
      <c r="B25" s="129" t="s">
        <v>28</v>
      </c>
      <c r="C25" s="129"/>
      <c r="D25" s="129"/>
      <c r="E25" s="129"/>
      <c r="F25" s="129"/>
      <c r="G25" s="129"/>
      <c r="H25" s="129"/>
      <c r="I25" s="130"/>
      <c r="L25" s="7"/>
      <c r="M25" s="7"/>
      <c r="N25" s="7"/>
      <c r="O25" s="131"/>
      <c r="P25" s="131"/>
      <c r="Q25" s="132">
        <f>SUM(P7:P22)</f>
        <v>116450</v>
      </c>
      <c r="R25" s="133">
        <f>SUM(S7:S22)</f>
        <v>0</v>
      </c>
      <c r="S25" s="134"/>
      <c r="T25" s="135"/>
    </row>
    <row r="26" spans="1:22" ht="15.75" thickTop="1" x14ac:dyDescent="0.25">
      <c r="B26" s="136" t="s">
        <v>32</v>
      </c>
      <c r="C26" s="136"/>
      <c r="D26" s="136"/>
      <c r="E26" s="136"/>
      <c r="F26" s="136"/>
      <c r="G26" s="13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1:22" x14ac:dyDescent="0.25">
      <c r="B27" s="137"/>
      <c r="C27" s="137"/>
      <c r="D27" s="137"/>
      <c r="E27" s="137"/>
      <c r="F27" s="13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1:22" x14ac:dyDescent="0.25">
      <c r="B28" s="137"/>
      <c r="C28" s="137"/>
      <c r="D28" s="137"/>
      <c r="E28" s="137"/>
      <c r="F28" s="13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1:22" x14ac:dyDescent="0.25">
      <c r="B29" s="137"/>
      <c r="C29" s="137"/>
      <c r="D29" s="137"/>
      <c r="E29" s="137"/>
      <c r="F29" s="13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1:22" ht="19.899999999999999" customHeight="1" x14ac:dyDescent="0.25">
      <c r="C30" s="121"/>
      <c r="D30" s="138"/>
      <c r="E30" s="121"/>
      <c r="F30" s="121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1:22" ht="19.899999999999999" customHeight="1" x14ac:dyDescent="0.25">
      <c r="H31" s="140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1:22" ht="19.899999999999999" customHeight="1" x14ac:dyDescent="0.25">
      <c r="C32" s="121"/>
      <c r="D32" s="138"/>
      <c r="E32" s="121"/>
      <c r="F32" s="121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1"/>
      <c r="D33" s="138"/>
      <c r="E33" s="121"/>
      <c r="F33" s="121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1"/>
      <c r="D34" s="138"/>
      <c r="E34" s="121"/>
      <c r="F34" s="121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1"/>
      <c r="D35" s="138"/>
      <c r="E35" s="121"/>
      <c r="F35" s="121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1"/>
      <c r="D36" s="138"/>
      <c r="E36" s="121"/>
      <c r="F36" s="121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1"/>
      <c r="D37" s="138"/>
      <c r="E37" s="121"/>
      <c r="F37" s="121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1"/>
      <c r="D38" s="138"/>
      <c r="E38" s="121"/>
      <c r="F38" s="121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1"/>
      <c r="D39" s="138"/>
      <c r="E39" s="121"/>
      <c r="F39" s="121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1"/>
      <c r="D40" s="138"/>
      <c r="E40" s="121"/>
      <c r="F40" s="121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1"/>
      <c r="D41" s="138"/>
      <c r="E41" s="121"/>
      <c r="F41" s="121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1"/>
      <c r="D42" s="138"/>
      <c r="E42" s="121"/>
      <c r="F42" s="121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1"/>
      <c r="D43" s="138"/>
      <c r="E43" s="121"/>
      <c r="F43" s="121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1"/>
      <c r="D44" s="138"/>
      <c r="E44" s="121"/>
      <c r="F44" s="121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1"/>
      <c r="D45" s="138"/>
      <c r="E45" s="121"/>
      <c r="F45" s="121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1"/>
      <c r="D46" s="138"/>
      <c r="E46" s="121"/>
      <c r="F46" s="121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1"/>
      <c r="D47" s="138"/>
      <c r="E47" s="121"/>
      <c r="F47" s="121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1"/>
      <c r="D48" s="138"/>
      <c r="E48" s="121"/>
      <c r="F48" s="121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1"/>
      <c r="D49" s="138"/>
      <c r="E49" s="121"/>
      <c r="F49" s="121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1"/>
      <c r="D50" s="138"/>
      <c r="E50" s="121"/>
      <c r="F50" s="121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1"/>
      <c r="D51" s="138"/>
      <c r="E51" s="121"/>
      <c r="F51" s="121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1"/>
      <c r="D52" s="138"/>
      <c r="E52" s="121"/>
      <c r="F52" s="121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1"/>
      <c r="D53" s="138"/>
      <c r="E53" s="121"/>
      <c r="F53" s="121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1"/>
      <c r="D54" s="138"/>
      <c r="E54" s="121"/>
      <c r="F54" s="121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1"/>
      <c r="D55" s="138"/>
      <c r="E55" s="121"/>
      <c r="F55" s="121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1"/>
      <c r="D56" s="138"/>
      <c r="E56" s="121"/>
      <c r="F56" s="121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1"/>
      <c r="D57" s="138"/>
      <c r="E57" s="121"/>
      <c r="F57" s="121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1"/>
      <c r="D58" s="138"/>
      <c r="E58" s="121"/>
      <c r="F58" s="121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1"/>
      <c r="D59" s="138"/>
      <c r="E59" s="121"/>
      <c r="F59" s="121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1"/>
      <c r="D60" s="138"/>
      <c r="E60" s="121"/>
      <c r="F60" s="121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1"/>
      <c r="D61" s="138"/>
      <c r="E61" s="121"/>
      <c r="F61" s="121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1"/>
      <c r="D62" s="138"/>
      <c r="E62" s="121"/>
      <c r="F62" s="121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1"/>
      <c r="D63" s="138"/>
      <c r="E63" s="121"/>
      <c r="F63" s="121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1"/>
      <c r="D64" s="138"/>
      <c r="E64" s="121"/>
      <c r="F64" s="121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1"/>
      <c r="D65" s="138"/>
      <c r="E65" s="121"/>
      <c r="F65" s="121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1"/>
      <c r="D66" s="138"/>
      <c r="E66" s="121"/>
      <c r="F66" s="121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1"/>
      <c r="D67" s="138"/>
      <c r="E67" s="121"/>
      <c r="F67" s="121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1"/>
      <c r="D68" s="138"/>
      <c r="E68" s="121"/>
      <c r="F68" s="121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1"/>
      <c r="D69" s="138"/>
      <c r="E69" s="121"/>
      <c r="F69" s="121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1"/>
      <c r="D70" s="138"/>
      <c r="E70" s="121"/>
      <c r="F70" s="121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1"/>
      <c r="D71" s="138"/>
      <c r="E71" s="121"/>
      <c r="F71" s="121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1"/>
      <c r="D72" s="138"/>
      <c r="E72" s="121"/>
      <c r="F72" s="121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1"/>
      <c r="D73" s="138"/>
      <c r="E73" s="121"/>
      <c r="F73" s="121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1"/>
      <c r="D74" s="138"/>
      <c r="E74" s="121"/>
      <c r="F74" s="121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1"/>
      <c r="D75" s="138"/>
      <c r="E75" s="121"/>
      <c r="F75" s="121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1"/>
      <c r="D76" s="138"/>
      <c r="E76" s="121"/>
      <c r="F76" s="121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1"/>
      <c r="D77" s="138"/>
      <c r="E77" s="121"/>
      <c r="F77" s="121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1"/>
      <c r="D78" s="138"/>
      <c r="E78" s="121"/>
      <c r="F78" s="121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1"/>
      <c r="D79" s="138"/>
      <c r="E79" s="121"/>
      <c r="F79" s="121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1"/>
      <c r="D80" s="138"/>
      <c r="E80" s="121"/>
      <c r="F80" s="121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1"/>
      <c r="D81" s="138"/>
      <c r="E81" s="121"/>
      <c r="F81" s="121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1"/>
      <c r="D82" s="138"/>
      <c r="E82" s="121"/>
      <c r="F82" s="121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1"/>
      <c r="D83" s="138"/>
      <c r="E83" s="121"/>
      <c r="F83" s="121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1"/>
      <c r="D84" s="138"/>
      <c r="E84" s="121"/>
      <c r="F84" s="121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1"/>
      <c r="D85" s="138"/>
      <c r="E85" s="121"/>
      <c r="F85" s="121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1"/>
      <c r="D86" s="138"/>
      <c r="E86" s="121"/>
      <c r="F86" s="121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1"/>
      <c r="D87" s="138"/>
      <c r="E87" s="121"/>
      <c r="F87" s="121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1"/>
      <c r="D88" s="138"/>
      <c r="E88" s="121"/>
      <c r="F88" s="121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1"/>
      <c r="D89" s="138"/>
      <c r="E89" s="121"/>
      <c r="F89" s="121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1"/>
      <c r="D90" s="138"/>
      <c r="E90" s="121"/>
      <c r="F90" s="121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1"/>
      <c r="D91" s="138"/>
      <c r="E91" s="121"/>
      <c r="F91" s="121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1"/>
      <c r="D92" s="138"/>
      <c r="E92" s="121"/>
      <c r="F92" s="121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1"/>
      <c r="D93" s="138"/>
      <c r="E93" s="121"/>
      <c r="F93" s="121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1"/>
      <c r="D94" s="138"/>
      <c r="E94" s="121"/>
      <c r="F94" s="121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21"/>
      <c r="D95" s="138"/>
      <c r="E95" s="121"/>
      <c r="F95" s="121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21"/>
      <c r="D96" s="138"/>
      <c r="E96" s="121"/>
      <c r="F96" s="121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21"/>
      <c r="D97" s="138"/>
      <c r="E97" s="121"/>
      <c r="F97" s="121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21"/>
      <c r="D98" s="138"/>
      <c r="E98" s="121"/>
      <c r="F98" s="121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21"/>
      <c r="D99" s="138"/>
      <c r="E99" s="121"/>
      <c r="F99" s="121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21"/>
      <c r="D100" s="138"/>
      <c r="E100" s="121"/>
      <c r="F100" s="121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21"/>
      <c r="D101" s="138"/>
      <c r="E101" s="121"/>
      <c r="F101" s="121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21"/>
      <c r="D102" s="138"/>
      <c r="E102" s="121"/>
      <c r="F102" s="121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21"/>
      <c r="D103" s="138"/>
      <c r="E103" s="121"/>
      <c r="F103" s="121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21"/>
      <c r="D104" s="138"/>
      <c r="E104" s="121"/>
      <c r="F104" s="121"/>
      <c r="G104" s="16"/>
      <c r="H104" s="16"/>
      <c r="I104" s="11"/>
      <c r="J104" s="11"/>
      <c r="K104" s="11"/>
      <c r="L104" s="11"/>
      <c r="M104" s="11"/>
      <c r="N104" s="17"/>
      <c r="O104" s="17"/>
      <c r="P104" s="17"/>
      <c r="Q104" s="11"/>
      <c r="R104" s="11"/>
      <c r="S104" s="11"/>
    </row>
    <row r="105" spans="3:19" ht="19.899999999999999" customHeight="1" x14ac:dyDescent="0.25">
      <c r="C105" s="121"/>
      <c r="D105" s="138"/>
      <c r="E105" s="121"/>
      <c r="F105" s="121"/>
      <c r="G105" s="16"/>
      <c r="H105" s="16"/>
      <c r="I105" s="11"/>
      <c r="J105" s="11"/>
      <c r="K105" s="11"/>
      <c r="L105" s="11"/>
      <c r="M105" s="11"/>
      <c r="N105" s="17"/>
      <c r="O105" s="17"/>
      <c r="P105" s="17"/>
      <c r="Q105" s="11"/>
      <c r="R105" s="11"/>
      <c r="S105" s="11"/>
    </row>
    <row r="106" spans="3:19" ht="19.899999999999999" customHeight="1" x14ac:dyDescent="0.25">
      <c r="C106" s="121"/>
      <c r="D106" s="138"/>
      <c r="E106" s="121"/>
      <c r="F106" s="121"/>
      <c r="G106" s="16"/>
      <c r="H106" s="16"/>
      <c r="I106" s="11"/>
      <c r="J106" s="11"/>
      <c r="K106" s="11"/>
      <c r="L106" s="11"/>
      <c r="M106" s="11"/>
      <c r="N106" s="17"/>
      <c r="O106" s="17"/>
      <c r="P106" s="17"/>
      <c r="Q106" s="11"/>
      <c r="R106" s="11"/>
      <c r="S106" s="11"/>
    </row>
    <row r="107" spans="3:19" ht="19.899999999999999" customHeight="1" x14ac:dyDescent="0.25">
      <c r="C107" s="121"/>
      <c r="D107" s="138"/>
      <c r="E107" s="121"/>
      <c r="F107" s="121"/>
      <c r="G107" s="16"/>
      <c r="H107" s="16"/>
      <c r="I107" s="11"/>
      <c r="J107" s="11"/>
      <c r="K107" s="11"/>
      <c r="L107" s="11"/>
      <c r="M107" s="11"/>
      <c r="N107" s="17"/>
      <c r="O107" s="17"/>
      <c r="P107" s="17"/>
      <c r="Q107" s="11"/>
      <c r="R107" s="11"/>
      <c r="S107" s="11"/>
    </row>
    <row r="108" spans="3:19" ht="19.899999999999999" customHeight="1" x14ac:dyDescent="0.25">
      <c r="C108" s="121"/>
      <c r="D108" s="138"/>
      <c r="E108" s="121"/>
      <c r="F108" s="121"/>
      <c r="G108" s="16"/>
      <c r="H108" s="16"/>
      <c r="I108" s="11"/>
      <c r="J108" s="11"/>
      <c r="K108" s="11"/>
      <c r="L108" s="11"/>
      <c r="M108" s="11"/>
      <c r="N108" s="17"/>
      <c r="O108" s="17"/>
      <c r="P108" s="17"/>
      <c r="Q108" s="11"/>
      <c r="R108" s="11"/>
      <c r="S108" s="11"/>
    </row>
    <row r="109" spans="3:19" ht="19.899999999999999" customHeight="1" x14ac:dyDescent="0.25">
      <c r="C109" s="121"/>
      <c r="D109" s="138"/>
      <c r="E109" s="121"/>
      <c r="F109" s="121"/>
      <c r="G109" s="16"/>
      <c r="H109" s="16"/>
      <c r="I109" s="11"/>
      <c r="J109" s="11"/>
      <c r="K109" s="11"/>
      <c r="L109" s="11"/>
      <c r="M109" s="11"/>
      <c r="N109" s="17"/>
      <c r="O109" s="17"/>
      <c r="P109" s="17"/>
      <c r="Q109" s="11"/>
      <c r="R109" s="11"/>
      <c r="S109" s="11"/>
    </row>
    <row r="110" spans="3:19" ht="19.899999999999999" customHeight="1" x14ac:dyDescent="0.25">
      <c r="C110" s="121"/>
      <c r="D110" s="138"/>
      <c r="E110" s="121"/>
      <c r="F110" s="121"/>
      <c r="G110" s="16"/>
      <c r="H110" s="16"/>
      <c r="I110" s="11"/>
      <c r="J110" s="11"/>
      <c r="K110" s="11"/>
      <c r="L110" s="11"/>
      <c r="M110" s="11"/>
      <c r="N110" s="17"/>
      <c r="O110" s="17"/>
      <c r="P110" s="17"/>
      <c r="Q110" s="11"/>
      <c r="R110" s="11"/>
      <c r="S110" s="11"/>
    </row>
    <row r="111" spans="3:19" ht="19.899999999999999" customHeight="1" x14ac:dyDescent="0.25">
      <c r="C111" s="121"/>
      <c r="D111" s="138"/>
      <c r="E111" s="121"/>
      <c r="F111" s="121"/>
      <c r="G111" s="16"/>
      <c r="H111" s="16"/>
      <c r="I111" s="11"/>
      <c r="J111" s="11"/>
      <c r="K111" s="11"/>
      <c r="L111" s="11"/>
      <c r="M111" s="11"/>
      <c r="N111" s="17"/>
      <c r="O111" s="17"/>
      <c r="P111" s="17"/>
    </row>
    <row r="112" spans="3:19" ht="19.899999999999999" customHeight="1" x14ac:dyDescent="0.25">
      <c r="C112" s="1"/>
      <c r="E112" s="1"/>
      <c r="F112" s="1"/>
      <c r="J112" s="1"/>
    </row>
    <row r="113" spans="3:10" ht="19.899999999999999" customHeight="1" x14ac:dyDescent="0.25">
      <c r="C113" s="1"/>
      <c r="E113" s="1"/>
      <c r="F113" s="1"/>
      <c r="J113" s="1"/>
    </row>
    <row r="114" spans="3:10" ht="19.899999999999999" customHeight="1" x14ac:dyDescent="0.25">
      <c r="C114" s="1"/>
      <c r="E114" s="1"/>
      <c r="F114" s="1"/>
      <c r="J114" s="1"/>
    </row>
    <row r="115" spans="3:10" ht="19.899999999999999" customHeight="1" x14ac:dyDescent="0.25">
      <c r="C115" s="1"/>
      <c r="E115" s="1"/>
      <c r="F115" s="1"/>
      <c r="J115" s="1"/>
    </row>
    <row r="116" spans="3:10" ht="19.899999999999999" customHeight="1" x14ac:dyDescent="0.25">
      <c r="C116" s="1"/>
      <c r="E116" s="1"/>
      <c r="F116" s="1"/>
      <c r="J116" s="1"/>
    </row>
    <row r="117" spans="3:10" ht="19.899999999999999" customHeight="1" x14ac:dyDescent="0.25">
      <c r="C117" s="1"/>
      <c r="E117" s="1"/>
      <c r="F117" s="1"/>
      <c r="J117" s="1"/>
    </row>
    <row r="118" spans="3:10" ht="19.899999999999999" customHeight="1" x14ac:dyDescent="0.25">
      <c r="C118" s="1"/>
      <c r="E118" s="1"/>
      <c r="F118" s="1"/>
      <c r="J118" s="1"/>
    </row>
    <row r="119" spans="3:10" ht="19.899999999999999" customHeight="1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  <row r="237" spans="3:10" x14ac:dyDescent="0.25">
      <c r="C237" s="1"/>
      <c r="E237" s="1"/>
      <c r="F237" s="1"/>
      <c r="J237" s="1"/>
    </row>
    <row r="238" spans="3:10" x14ac:dyDescent="0.25">
      <c r="C238" s="1"/>
      <c r="E238" s="1"/>
      <c r="F238" s="1"/>
      <c r="J238" s="1"/>
    </row>
    <row r="239" spans="3:10" x14ac:dyDescent="0.25">
      <c r="C239" s="1"/>
      <c r="E239" s="1"/>
      <c r="F239" s="1"/>
      <c r="J239" s="1"/>
    </row>
    <row r="240" spans="3:10" x14ac:dyDescent="0.25">
      <c r="C240" s="1"/>
      <c r="E240" s="1"/>
      <c r="F240" s="1"/>
      <c r="J240" s="1"/>
    </row>
    <row r="241" spans="3:10" x14ac:dyDescent="0.25">
      <c r="C241" s="1"/>
      <c r="E241" s="1"/>
      <c r="F241" s="1"/>
      <c r="J241" s="1"/>
    </row>
    <row r="242" spans="3:10" x14ac:dyDescent="0.25">
      <c r="C242" s="1"/>
      <c r="E242" s="1"/>
      <c r="F242" s="1"/>
      <c r="J242" s="1"/>
    </row>
  </sheetData>
  <sheetProtection algorithmName="SHA-512" hashValue="90YrZDyHtKd4IjJQZDuYeoLNdLmzIsI0yTeq9qYVegESRTMPqqJC/Ij6opkJYMrTXk2oNTaNg+6MqiXi7RE+BA==" saltValue="mwWoq7FTo/xPNbV9y94nRg==" spinCount="100000" sheet="1" objects="1" scenarios="1"/>
  <mergeCells count="41">
    <mergeCell ref="V18:V19"/>
    <mergeCell ref="L7:L22"/>
    <mergeCell ref="B18:B19"/>
    <mergeCell ref="C18:C19"/>
    <mergeCell ref="D18:D19"/>
    <mergeCell ref="E18:E19"/>
    <mergeCell ref="C16:C17"/>
    <mergeCell ref="D16:D17"/>
    <mergeCell ref="E16:E17"/>
    <mergeCell ref="P16:P17"/>
    <mergeCell ref="V10:V13"/>
    <mergeCell ref="V14:V15"/>
    <mergeCell ref="I7:I22"/>
    <mergeCell ref="J7:J22"/>
    <mergeCell ref="K7:K22"/>
    <mergeCell ref="P7:P8"/>
    <mergeCell ref="Q7:Q8"/>
    <mergeCell ref="T7:T8"/>
    <mergeCell ref="V7:V8"/>
    <mergeCell ref="Q16:Q17"/>
    <mergeCell ref="T16:T17"/>
    <mergeCell ref="V16:V17"/>
    <mergeCell ref="P18:P19"/>
    <mergeCell ref="U7:U22"/>
    <mergeCell ref="B1:D1"/>
    <mergeCell ref="G5:H5"/>
    <mergeCell ref="O7:O22"/>
    <mergeCell ref="M7:M22"/>
    <mergeCell ref="N7:N22"/>
    <mergeCell ref="B7:B8"/>
    <mergeCell ref="C7:C8"/>
    <mergeCell ref="D7:D8"/>
    <mergeCell ref="E7:E8"/>
    <mergeCell ref="B16:B17"/>
    <mergeCell ref="Q18:Q19"/>
    <mergeCell ref="T18:T19"/>
    <mergeCell ref="B26:G26"/>
    <mergeCell ref="R25:T25"/>
    <mergeCell ref="R24:T24"/>
    <mergeCell ref="B24:G24"/>
    <mergeCell ref="B25:H25"/>
  </mergeCells>
  <conditionalFormatting sqref="R7:R22 G7:H2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22">
    <cfRule type="notContainsBlanks" dxfId="2" priority="78">
      <formula>LEN(TRIM(G7))&gt;0</formula>
    </cfRule>
  </conditionalFormatting>
  <conditionalFormatting sqref="T7 T9:T16 T18 T20:T2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 E9:E16 E18 E20:E22" xr:uid="{349A6282-9232-40B5-B155-0C95E3B5B228}">
      <formula1>"ks,bal,sada,m,"</formula1>
    </dataValidation>
    <dataValidation type="list" allowBlank="1" showInputMessage="1" showErrorMessage="1" sqref="J7:J8" xr:uid="{A701E70B-8B8F-4705-BFE1-F96F60850341}">
      <formula1>"ANO,NE"</formula1>
    </dataValidation>
  </dataValidations>
  <pageMargins left="0.19685039370078741" right="0.15748031496062992" top="3.937007874015748E-2" bottom="0.11811023622047245" header="7.874015748031496E-2" footer="7.874015748031496E-2"/>
  <pageSetup paperSize="9" scale="24" orientation="landscape" r:id="rId1"/>
  <ignoredErrors>
    <ignoredError sqref="S8 S17:S1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2B5B9-12FF-4EE2-8973-6691FD27445A}">
          <x14:formula1>
            <xm:f>#REF!</xm:f>
          </x14:formula1>
          <xm:sqref>V9:V10 V14 V7 V16 V18 V20:V22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2025-03-05T08:08:59Z</cp:lastPrinted>
  <dcterms:created xsi:type="dcterms:W3CDTF">2014-03-05T12:43:32Z</dcterms:created>
  <dcterms:modified xsi:type="dcterms:W3CDTF">2025-03-19T08:47:39Z</dcterms:modified>
</cp:coreProperties>
</file>