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01-2025 ERDF\1 výzva\"/>
    </mc:Choice>
  </mc:AlternateContent>
  <xr:revisionPtr revIDLastSave="0" documentId="13_ncr:1_{6B01FF67-5540-456B-848B-EA3A3EB3CB9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P8" i="1"/>
  <c r="P9" i="1"/>
  <c r="P10" i="1"/>
  <c r="S7" i="1" l="1"/>
  <c r="R13" i="1" s="1"/>
  <c r="P7" i="1"/>
  <c r="Q13" i="1" s="1"/>
  <c r="T7" i="1" l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<sst xmlns="http://schemas.openxmlformats.org/spreadsheetml/2006/main" count="56" uniqueCount="47">
  <si>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</si>
  <si>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</si>
  <si>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</si>
  <si>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</si>
  <si>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</si>
  <si>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</si>
  <si>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</si>
  <si>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</si>
  <si>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</si>
  <si>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</si>
  <si>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</si>
  <si>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</si>
  <si>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</si>
  <si>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38651000-3 - Fotografické přístroje</t>
  </si>
  <si>
    <t>38651100-4 - Objektivy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</si>
  <si>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</si>
  <si>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</si>
  <si>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</si>
  <si>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</si>
  <si>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</si>
  <si>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</si>
  <si>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</si>
  <si>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</si>
  <si>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</si>
  <si>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</si>
  <si>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</si>
  <si>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</si>
  <si>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</si>
  <si>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</si>
  <si>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</si>
  <si>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</si>
  <si>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</si>
  <si>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NE</t>
  </si>
  <si>
    <t>Příloha č. 2 Kupní smlouvy - Technická specifikace
Audiovizuální technika (II.) 001 - 2025</t>
  </si>
  <si>
    <t>ks</t>
  </si>
  <si>
    <t xml:space="preserve">Společná faktura </t>
  </si>
  <si>
    <t>Název projektu: ERDF KVALITA ZČU 
Číslo projektu: CZ.02.02.01/00/23_023/0008982</t>
  </si>
  <si>
    <t>Ing. Petr Pfauser, 
Tel.: 37763 6717</t>
  </si>
  <si>
    <t>Univerzitní 28, 
301 00 Plzeň,
Fakulta designu a umění Ladislava Sutnara - Děkanát,
místnost LS 230</t>
  </si>
  <si>
    <t>45 dní</t>
  </si>
  <si>
    <t xml:space="preserve">Profesionální středoformátový fotoaparát </t>
  </si>
  <si>
    <t>Středoformátová bezzrcadlovka splňující min. vlastnosti:
- formát snímače 44 x 33 mm,
- rozlišení snímače min. 100 MPx, 
- mechanická/elektronická závěrka, 
- rozlišení fotografií min. 11656 x 8742px, 
- poměr stran snímače 4:3, 
- způsob měření expozice - zónové, středové, bodové,
- ISO min. rozsahu min. 64 - 25600, 
- expoziční čas rozsahu min. 1/6000 - 4080s,
- rychlost sériového snímání min. 3.3 sn/s
- počet AF bodů min. 294 , 
- min. 5-osý stabilizátor snímače,
- sáňky pro externí blesk, 
- vysokorychlostní synchronizace blesku, 
- Al tělo 
- elektronický hledáček s rozlišením min.  5760000 px a živým náhledem, 
- dotykový výklopný displej velikosti min. 3,6" s rozlišením min.  2360000 px a živým náhledem, 
- podpora WIFI a USB -C portem 
- vestavěné uložiště kapacity min. 1TB s rychlostí zápisu min. 2370MB/s.</t>
  </si>
  <si>
    <t>Objektiv</t>
  </si>
  <si>
    <t xml:space="preserve">Zoom objektiv </t>
  </si>
  <si>
    <r>
      <t xml:space="preserve">Profesionální pevný objektiv </t>
    </r>
    <r>
      <rPr>
        <b/>
        <sz val="11"/>
        <color theme="1"/>
        <rFont val="Calibri"/>
        <family val="2"/>
        <charset val="238"/>
        <scheme val="minor"/>
      </rPr>
      <t>pro fotoaparát v položce č. 1</t>
    </r>
    <r>
      <rPr>
        <sz val="11"/>
        <color theme="1"/>
        <rFont val="Calibri"/>
        <family val="2"/>
        <charset val="238"/>
        <scheme val="minor"/>
      </rPr>
      <t xml:space="preserve"> splňující parametry: 
- světelnost max. f/1.9 
- průměr filtru 77 mm, 
- clona max. 32, 
- ohnisková vzdálenost  80 mm,
- min. zaostřovací vzdálenost 70 cm, 
- konstrukce 14 členů v 9 skupinách, 
- pro středoformátové snímače,
- utěsnění proti prachu a vlhkosti, 
- včetně sluneční clony, krytek.</t>
    </r>
  </si>
  <si>
    <r>
      <t xml:space="preserve">Orofesionální pevný objektiv </t>
    </r>
    <r>
      <rPr>
        <b/>
        <sz val="11"/>
        <color theme="1"/>
        <rFont val="Calibri"/>
        <family val="2"/>
        <charset val="238"/>
        <scheme val="minor"/>
      </rPr>
      <t>pro fotoaparát v položce č. 1</t>
    </r>
    <r>
      <rPr>
        <sz val="11"/>
        <color theme="1"/>
        <rFont val="Calibri"/>
        <family val="2"/>
        <charset val="238"/>
        <scheme val="minor"/>
      </rPr>
      <t xml:space="preserve"> splňující parametry: 
- světelnost max. f/3.5
- průměr filtru 77 mm, 
- ohnisková vzdálenost  31 mm, 
- zorný úhel 71°,
- min. zaostřovací vzdálenost 40 cm, 
- konstrukce 11 členů v 10 skupinách, 
- pro středoformátové snímače,
- utěsnění proti prachu a vlhkosti, 
- včetně sluneční clony, krytek.</t>
    </r>
  </si>
  <si>
    <r>
      <t xml:space="preserve">Profesionální dvojnásobný zoom objektiv </t>
    </r>
    <r>
      <rPr>
        <b/>
        <sz val="11"/>
        <color theme="1"/>
        <rFont val="Calibri"/>
        <family val="2"/>
        <charset val="238"/>
        <scheme val="minor"/>
      </rPr>
      <t xml:space="preserve">pro fotoaparát v položce č. 1 </t>
    </r>
    <r>
      <rPr>
        <sz val="11"/>
        <color theme="1"/>
        <rFont val="Calibri"/>
        <family val="2"/>
        <charset val="238"/>
        <scheme val="minor"/>
      </rPr>
      <t>splňující parametry: 
- ohnisková vzdálenost  35 - 75 mm,
- světelnost  f/3,5 - 4,5,
- průměr filtru 77 mm, 
- clona max. 32, 
- konstrukce 15 členů ve 13 skupinách, 
- min. zaostřovací vzdálenost 60 cm,  
- pro středoformátové snímače,
- utěsnění proti prachu a vlhkosti, 
- integrovaná centrální závěrka objektivu, 
- včetně sluneční clony, krytek.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</si>
</sst>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10">
    <xf numFmtId="0" fontId="0" fillId="0" borderId="0" xfId="0"/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4" fillId="4" borderId="9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4" fillId="4" borderId="11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14" fillId="4" borderId="13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="60" zoomScaleNormal="60" workbookViewId="0">
      <selection activeCell="G7" sqref="G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43.7109375" style="10" customWidth="1"/>
    <col min="4" max="4" width="11.42578125" style="108" customWidth="1"/>
    <col min="5" max="5" width="9" style="9" bestFit="1" customWidth="1"/>
    <col min="6" max="6" width="98.85546875" style="10" customWidth="1"/>
    <col min="7" max="7" width="38.42578125" style="10" customWidth="1"/>
    <col min="8" max="8" width="30.5703125" style="10" customWidth="1"/>
    <col min="9" max="9" width="23.140625" style="10" customWidth="1"/>
    <col min="10" max="10" width="16.28515625" style="10" customWidth="1"/>
    <col min="11" max="11" width="48.85546875" style="11" customWidth="1"/>
    <col min="12" max="12" width="27.28515625" style="11" customWidth="1"/>
    <col min="13" max="13" width="26.7109375" style="11" customWidth="1"/>
    <col min="14" max="14" width="30.5703125" style="10" customWidth="1"/>
    <col min="15" max="15" width="27.5703125" style="10" customWidth="1"/>
    <col min="16" max="16" width="17.710937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17.85546875" style="11" customWidth="1"/>
    <col min="21" max="21" width="11.5703125" style="11" hidden="1" customWidth="1"/>
    <col min="22" max="22" width="34.28515625" style="12" customWidth="1"/>
    <col min="23" max="16384" width="9.140625" style="11"/>
  </cols>
  <sheetData>
    <row r="1" spans="2:22" ht="43.5" customHeight="1" x14ac:dyDescent="0.25">
      <c r="B1" s="7" t="s">
        <v>33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19</v>
      </c>
      <c r="D6" s="35" t="s">
        <v>4</v>
      </c>
      <c r="E6" s="35" t="s">
        <v>17</v>
      </c>
      <c r="F6" s="35" t="s">
        <v>18</v>
      </c>
      <c r="G6" s="36" t="s">
        <v>5</v>
      </c>
      <c r="H6" s="36" t="s">
        <v>16</v>
      </c>
      <c r="I6" s="35" t="s">
        <v>20</v>
      </c>
      <c r="J6" s="35" t="s">
        <v>21</v>
      </c>
      <c r="K6" s="35" t="s">
        <v>31</v>
      </c>
      <c r="L6" s="35" t="s">
        <v>22</v>
      </c>
      <c r="M6" s="37" t="s">
        <v>23</v>
      </c>
      <c r="N6" s="35" t="s">
        <v>24</v>
      </c>
      <c r="O6" s="35" t="s">
        <v>27</v>
      </c>
      <c r="P6" s="35" t="s">
        <v>28</v>
      </c>
      <c r="Q6" s="35" t="s">
        <v>6</v>
      </c>
      <c r="R6" s="38" t="s">
        <v>7</v>
      </c>
      <c r="S6" s="37" t="s">
        <v>8</v>
      </c>
      <c r="T6" s="37" t="s">
        <v>9</v>
      </c>
      <c r="U6" s="35" t="s">
        <v>25</v>
      </c>
      <c r="V6" s="39" t="s">
        <v>26</v>
      </c>
    </row>
    <row r="7" spans="2:22" ht="326.25" customHeight="1" thickTop="1" x14ac:dyDescent="0.25">
      <c r="B7" s="40">
        <v>1</v>
      </c>
      <c r="C7" s="41" t="s">
        <v>40</v>
      </c>
      <c r="D7" s="42">
        <v>2</v>
      </c>
      <c r="E7" s="43" t="s">
        <v>34</v>
      </c>
      <c r="F7" s="44" t="s">
        <v>41</v>
      </c>
      <c r="G7" s="1"/>
      <c r="H7" s="45" t="s">
        <v>32</v>
      </c>
      <c r="I7" s="46" t="s">
        <v>35</v>
      </c>
      <c r="J7" s="47" t="s">
        <v>30</v>
      </c>
      <c r="K7" s="48" t="s">
        <v>36</v>
      </c>
      <c r="L7" s="49"/>
      <c r="M7" s="50" t="s">
        <v>37</v>
      </c>
      <c r="N7" s="51" t="s">
        <v>38</v>
      </c>
      <c r="O7" s="52" t="s">
        <v>39</v>
      </c>
      <c r="P7" s="53">
        <f>D7*Q7</f>
        <v>335000</v>
      </c>
      <c r="Q7" s="54">
        <v>167500</v>
      </c>
      <c r="R7" s="2"/>
      <c r="S7" s="55">
        <f>D7*R7</f>
        <v>0</v>
      </c>
      <c r="T7" s="56" t="str">
        <f t="shared" ref="T7" si="0">IF(ISNUMBER(R7), IF(R7&gt;Q7,"NEVYHOVUJE","VYHOVUJE")," ")</f>
        <v xml:space="preserve"> </v>
      </c>
      <c r="U7" s="47"/>
      <c r="V7" s="43" t="s">
        <v>13</v>
      </c>
    </row>
    <row r="8" spans="2:22" ht="182.25" customHeight="1" x14ac:dyDescent="0.25">
      <c r="B8" s="57">
        <v>2</v>
      </c>
      <c r="C8" s="58" t="s">
        <v>42</v>
      </c>
      <c r="D8" s="59">
        <v>1</v>
      </c>
      <c r="E8" s="60" t="s">
        <v>34</v>
      </c>
      <c r="F8" s="61" t="s">
        <v>44</v>
      </c>
      <c r="G8" s="3"/>
      <c r="H8" s="62" t="s">
        <v>32</v>
      </c>
      <c r="I8" s="63"/>
      <c r="J8" s="64"/>
      <c r="K8" s="63"/>
      <c r="L8" s="65"/>
      <c r="M8" s="66"/>
      <c r="N8" s="67"/>
      <c r="O8" s="68"/>
      <c r="P8" s="69">
        <f>D8*Q8</f>
        <v>93000</v>
      </c>
      <c r="Q8" s="70">
        <v>93000</v>
      </c>
      <c r="R8" s="4"/>
      <c r="S8" s="71">
        <f>D8*R8</f>
        <v>0</v>
      </c>
      <c r="T8" s="72" t="str">
        <f t="shared" ref="T8:T10" si="1">IF(ISNUMBER(R8), IF(R8&gt;Q8,"NEVYHOVUJE","VYHOVUJE")," ")</f>
        <v xml:space="preserve"> </v>
      </c>
      <c r="U8" s="64"/>
      <c r="V8" s="73" t="s">
        <v>14</v>
      </c>
    </row>
    <row r="9" spans="2:22" ht="168.75" customHeight="1" x14ac:dyDescent="0.25">
      <c r="B9" s="57">
        <v>3</v>
      </c>
      <c r="C9" s="58" t="s">
        <v>42</v>
      </c>
      <c r="D9" s="59">
        <v>1</v>
      </c>
      <c r="E9" s="60" t="s">
        <v>34</v>
      </c>
      <c r="F9" s="61" t="s">
        <v>45</v>
      </c>
      <c r="G9" s="3"/>
      <c r="H9" s="62" t="s">
        <v>32</v>
      </c>
      <c r="I9" s="63"/>
      <c r="J9" s="64"/>
      <c r="K9" s="63"/>
      <c r="L9" s="65"/>
      <c r="M9" s="66"/>
      <c r="N9" s="67"/>
      <c r="O9" s="68"/>
      <c r="P9" s="69">
        <f>D9*Q9</f>
        <v>84487</v>
      </c>
      <c r="Q9" s="70">
        <v>84487</v>
      </c>
      <c r="R9" s="4"/>
      <c r="S9" s="71">
        <f>D9*R9</f>
        <v>0</v>
      </c>
      <c r="T9" s="72" t="str">
        <f t="shared" si="1"/>
        <v xml:space="preserve"> </v>
      </c>
      <c r="U9" s="64"/>
      <c r="V9" s="64"/>
    </row>
    <row r="10" spans="2:22" ht="192" customHeight="1" thickBot="1" x14ac:dyDescent="0.3">
      <c r="B10" s="74">
        <v>4</v>
      </c>
      <c r="C10" s="75" t="s">
        <v>43</v>
      </c>
      <c r="D10" s="76">
        <v>1</v>
      </c>
      <c r="E10" s="77" t="s">
        <v>34</v>
      </c>
      <c r="F10" s="78" t="s">
        <v>46</v>
      </c>
      <c r="G10" s="5"/>
      <c r="H10" s="79" t="s">
        <v>32</v>
      </c>
      <c r="I10" s="80"/>
      <c r="J10" s="81"/>
      <c r="K10" s="80"/>
      <c r="L10" s="82"/>
      <c r="M10" s="83"/>
      <c r="N10" s="84"/>
      <c r="O10" s="85"/>
      <c r="P10" s="86">
        <f>D10*Q10</f>
        <v>104000</v>
      </c>
      <c r="Q10" s="87">
        <v>104000</v>
      </c>
      <c r="R10" s="6"/>
      <c r="S10" s="88">
        <f>D10*R10</f>
        <v>0</v>
      </c>
      <c r="T10" s="89" t="str">
        <f t="shared" si="1"/>
        <v xml:space="preserve"> </v>
      </c>
      <c r="U10" s="81"/>
      <c r="V10" s="81"/>
    </row>
    <row r="11" spans="2:22" ht="13.5" customHeight="1" thickTop="1" thickBot="1" x14ac:dyDescent="0.3">
      <c r="C11" s="11"/>
      <c r="D11" s="11"/>
      <c r="E11" s="11"/>
      <c r="F11" s="11"/>
      <c r="G11" s="11"/>
      <c r="H11" s="11"/>
      <c r="I11" s="11"/>
      <c r="J11" s="11"/>
      <c r="N11" s="11"/>
      <c r="O11" s="11"/>
      <c r="P11" s="11"/>
      <c r="S11" s="90"/>
    </row>
    <row r="12" spans="2:22" ht="60.75" customHeight="1" thickTop="1" thickBot="1" x14ac:dyDescent="0.3">
      <c r="B12" s="91" t="s">
        <v>10</v>
      </c>
      <c r="C12" s="92"/>
      <c r="D12" s="92"/>
      <c r="E12" s="92"/>
      <c r="F12" s="92"/>
      <c r="G12" s="92"/>
      <c r="H12" s="93"/>
      <c r="I12" s="94"/>
      <c r="J12" s="94"/>
      <c r="K12" s="94"/>
      <c r="L12" s="95"/>
      <c r="M12" s="16"/>
      <c r="N12" s="16"/>
      <c r="O12" s="96"/>
      <c r="P12" s="96"/>
      <c r="Q12" s="97" t="s">
        <v>11</v>
      </c>
      <c r="R12" s="98" t="s">
        <v>12</v>
      </c>
      <c r="S12" s="99"/>
      <c r="T12" s="100"/>
      <c r="U12" s="33"/>
      <c r="V12" s="101"/>
    </row>
    <row r="13" spans="2:22" ht="33" customHeight="1" thickTop="1" thickBot="1" x14ac:dyDescent="0.3">
      <c r="B13" s="102" t="s">
        <v>15</v>
      </c>
      <c r="C13" s="102"/>
      <c r="D13" s="102"/>
      <c r="E13" s="102"/>
      <c r="F13" s="102"/>
      <c r="G13" s="102"/>
      <c r="H13" s="102"/>
      <c r="I13" s="102"/>
      <c r="J13" s="102"/>
      <c r="L13" s="13"/>
      <c r="M13" s="13"/>
      <c r="N13" s="13"/>
      <c r="O13" s="103"/>
      <c r="P13" s="103"/>
      <c r="Q13" s="104">
        <f>SUM(P7:P10)</f>
        <v>616487</v>
      </c>
      <c r="R13" s="105">
        <f>SUM(S7:S10)</f>
        <v>0</v>
      </c>
      <c r="S13" s="106"/>
      <c r="T13" s="107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109" t="s">
        <v>29</v>
      </c>
      <c r="C16" s="109"/>
      <c r="D16" s="109"/>
      <c r="E16" s="109"/>
      <c r="F16" s="109"/>
      <c r="G16" s="109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xbXLATE0npUCrm63Pz4IW9VBA89PmOXlZGNDCOAIBSdh2754/hrgzijhKyNZ+vksgFJYqD8ic4d8W9anHAVD8Q==" saltValue="2tZctCvcv2ZqabTOt7J8SQ==" spinCount="100000" sheet="1" objects="1" scenarios="1"/>
  <mergeCells count="15">
    <mergeCell ref="U7:U10"/>
    <mergeCell ref="V8:V10"/>
    <mergeCell ref="L7:L10"/>
    <mergeCell ref="B1:D1"/>
    <mergeCell ref="B12:G12"/>
    <mergeCell ref="R12:T12"/>
    <mergeCell ref="B16:G16"/>
    <mergeCell ref="R13:T13"/>
    <mergeCell ref="B13:J13"/>
    <mergeCell ref="I7:I10"/>
    <mergeCell ref="J7:J10"/>
    <mergeCell ref="K7:K10"/>
    <mergeCell ref="M7:M10"/>
    <mergeCell ref="N7:N10"/>
    <mergeCell ref="O7:O10"/>
  </mergeCells>
  <conditionalFormatting sqref="B7:B10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0">
    <cfRule type="containsBlanks" dxfId="9" priority="5">
      <formula>LEN(TRIM(D7))=0</formula>
    </cfRule>
  </conditionalFormatting>
  <conditionalFormatting sqref="G7:H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2025-02-06T12:20:51Z</cp:lastPrinted>
  <dcterms:created xsi:type="dcterms:W3CDTF">2014-03-05T12:43:32Z</dcterms:created>
  <dcterms:modified xsi:type="dcterms:W3CDTF">2025-02-06T13:32:15Z</dcterms:modified>
</cp:coreProperties>
</file>