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70\1 výzva\"/>
    </mc:Choice>
  </mc:AlternateContent>
  <xr:revisionPtr revIDLastSave="0" documentId="13_ncr:1_{4EB8D623-F620-4DDF-8890-14FC5A3ACF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T7" i="1" l="1"/>
  <c r="S8" i="1"/>
  <c r="S11" i="1" l="1"/>
  <c r="T11" i="1"/>
  <c r="S12" i="1"/>
  <c r="T12" i="1"/>
  <c r="S13" i="1"/>
  <c r="T13" i="1"/>
  <c r="P11" i="1"/>
  <c r="P12" i="1"/>
  <c r="P13" i="1"/>
  <c r="S7" i="1" l="1"/>
  <c r="S9" i="1"/>
  <c r="P7" i="1"/>
  <c r="P9" i="1"/>
  <c r="Q16" i="1" l="1"/>
  <c r="R16" i="1"/>
</calcChain>
</file>

<file path=xl/sharedStrings.xml><?xml version="1.0" encoding="utf-8"?>
<sst xmlns="http://schemas.openxmlformats.org/spreadsheetml/2006/main" count="70" uniqueCount="54">
  <si>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</si>
  <si>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</si>
  <si>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</si>
  <si>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</si>
  <si>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</si>
  <si>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</si>
  <si>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</si>
  <si>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</si>
  <si>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</si>
  <si>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</si>
  <si>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</si>
  <si>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</si>
  <si>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</si>
  <si>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</si>
  <si>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</si>
  <si>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</si>
  <si>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</si>
  <si>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</si>
  <si>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</si>
  <si>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</si>
  <si>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</si>
  <si>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</si>
  <si>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</si>
  <si>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</si>
  <si>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</si>
  <si>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</si>
  <si>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</si>
  <si>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</si>
  <si>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</si>
  <si>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</si>
  <si>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</si>
  <si>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</si>
  <si>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</si>
  <si>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</si>
  <si>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170 - 2024 </t>
  </si>
  <si>
    <t>Notebook 16''</t>
  </si>
  <si>
    <t>Operační systém Windows 11, stačí ve verzi Home, předinstalovaný (nesmí to být licence typu K12 (EDU)). 
OS Windows požadujeme z důvodu kompatibility s interními aplikacemi ZČU (Stag, Magion,...). 
Podpora prostřednictvím internetu umožňuje stahování ovladačů a manuálu z internetu adresně pro konkrétní zadaný typ (sériové číslo) zařízení.</t>
  </si>
  <si>
    <t>Samostatná faktura</t>
  </si>
  <si>
    <t xml:space="preserve">Záruka na zboží min. 36 měsíců, 
servis NBD on site. </t>
  </si>
  <si>
    <t>Ing. Jiří Basl, Ph.D., 
Tel.: 37763 4249,
603 216 039</t>
  </si>
  <si>
    <t>Univerzitní 26, 
301 00 Plzeň, 
Fakulta elektrotechnická - Katedra elektroniky a informačních technologií,
místnost EK 502</t>
  </si>
  <si>
    <t>21 dní</t>
  </si>
  <si>
    <t>Výkonný notebook 16''</t>
  </si>
  <si>
    <t xml:space="preserve">Dokovací stanice </t>
  </si>
  <si>
    <t>Dokovací stanice kompatibilní s položkou 1. Vstup USB-C. Obsahuje zdroj 240W, přes dokovací stanici lze dobíjet připojené zařízení (až 210W).  Porty 2xDisplay port, 1xHDMI, 3x USB-A Gen 3.2,  1x USB-C, Gigabitový Ethernet RJ-45.</t>
  </si>
  <si>
    <t>Set bezdrátové klávesnice a myši</t>
  </si>
  <si>
    <t xml:space="preserve"> Klávesnice obshuje numerickou klávesnici, dvouřádkový ENTER a široký  pravý SHIFT. Nízkoprofilové klávesy. Myš optická, 1000 DPI, 3 tlačítka. Připojení radiofrekvenční 2.4GHz. Napájení z baterií. Vysílač s rozhraním USB. Dosah do 10m.</t>
  </si>
  <si>
    <t>Batoh na notebook</t>
  </si>
  <si>
    <t>Batoh na notebook položka 1.  Batoh na notebook 17,3" - objem 29 l, hlavní kapsa dělená organizérem, nastavitelné popruhy, prodyšná zadní stěna, integrovaný USB port, rozměry cca 49 × 38 × 26 cm (V×Š×H), hmotnost max. 1,4 kg. Barva nejlépe černá.</t>
  </si>
  <si>
    <t>30 dní</t>
  </si>
  <si>
    <t>Položky 1-4 tvoří celek</t>
  </si>
  <si>
    <t>Záruka na zboží min. 60 měsíců, servis NBD on site.</t>
  </si>
  <si>
    <r>
      <t xml:space="preserve">Výkon procesoru v Passmark CPU více než </t>
    </r>
    <r>
      <rPr>
        <sz val="11"/>
        <color rgb="FFFF0000"/>
        <rFont val="Calibri"/>
        <family val="2"/>
        <charset val="238"/>
        <scheme val="minor"/>
      </rPr>
      <t xml:space="preserve">17 400 </t>
    </r>
    <r>
      <rPr>
        <sz val="11"/>
        <color theme="1"/>
        <rFont val="Calibri"/>
        <family val="2"/>
        <charset val="238"/>
        <scheme val="minor"/>
      </rPr>
      <t>bodů. 
Operační paměť min. 16GB LPDDR5.
 Displej 16'' IPS matný, nedotykový, rozlišení min. 1920 x 1200, svítivost min. 300 nits. 
Grafika integrovaná.   
Úložiště min. 1TB SSD. 
Webkamera 1080px. Interní mikrofon. 
Obsahuje integrovaný bezdrátový adaptér WiFi 6E a bluetooth min. v5.3. 
Porty min.: 
2x USB-C 3.2 Gen 2x2 (přenos dat, přenosová rychlost signálu 20 Gb/s, podpora DisplayPort 1.4, napájení notebooku), 
2x USB 3.2 Gen 1, 
1x kombinovaný konektor sluchátek/mikrofonu, 
1x HDMI 2.1 (4K @60Hz), 
1x RJ-45 (LAN). 
Možnost připojení dokovací stanice přes USB-C a dobíjení z této dokovací stanice. 
Podsvícená klávesnice s numerickými klávesami. Klávesnice odolná proti polití. Touchpad. 
Záruka min. 36 měsíců, servis NBD on site.</t>
    </r>
  </si>
  <si>
    <r>
      <t xml:space="preserve">Výkon procesoru v Passmark CPU více než </t>
    </r>
    <r>
      <rPr>
        <sz val="11"/>
        <color rgb="FFFF0000"/>
        <rFont val="Calibri"/>
        <family val="2"/>
        <charset val="238"/>
        <scheme val="minor"/>
      </rPr>
      <t xml:space="preserve">43 400 </t>
    </r>
    <r>
      <rPr>
        <sz val="11"/>
        <color theme="1"/>
        <rFont val="Calibri"/>
        <family val="2"/>
        <charset val="238"/>
        <scheme val="minor"/>
      </rPr>
      <t xml:space="preserve">bodů. 
Operační paměť min. 64GB LPDDR5. 
Displej 16'' WVA matný, nedotykový, rozlišení min. 1920 x 1200, svítivost min. 250 nits. 
Dedikovaná grafika s výkonem min. </t>
    </r>
    <r>
      <rPr>
        <sz val="11"/>
        <color rgb="FFFF0000"/>
        <rFont val="Calibri"/>
        <family val="2"/>
        <charset val="238"/>
        <scheme val="minor"/>
      </rPr>
      <t>15 200</t>
    </r>
    <r>
      <rPr>
        <sz val="11"/>
        <color theme="1"/>
        <rFont val="Calibri"/>
        <family val="2"/>
        <charset val="238"/>
        <scheme val="minor"/>
      </rPr>
      <t xml:space="preserve"> G3D, paměť min. 8GB GDDR6. 
Úložiště primární 1TB SSD M.2 PCIe NVMe Gen4, sekundární 2TB SSD M.2 PCIe NVMe Gen4. 
Webkamera 1080px. Interní mikrofon. 
Obsahuje integrovaný bezdrátový adaptér WiFi 6E a bluetooth min. v5.2.
Porty min.: 
2x Thuderbold, 1xUSB-C, 
2x USB 3.2 Gen 1 (USB 3.0),  HDMI, 
1x kombinovaný konektor sluchátek/mikrofonu, 
1x RJ-45 (LAN). 
Možnost připojení dokovací stanice přes USB-C a dobíjení z této dokovací stanice. 
Podsvícená klávesnice s numerickými klávesami. Touchpad.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</si>
</sst>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73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2" xfId="0" applyNumberForma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left" vertical="center" wrapText="1" inden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16" fillId="6" borderId="18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7" fillId="4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16" fillId="6" borderId="25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left" vertical="center" wrapText="1" inden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16" fillId="6" borderId="1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23" xfId="0" applyFont="1" applyFill="1" applyBorder="1" applyAlignment="1" applyProtection="1">
      <alignment horizontal="left" vertical="center" wrapText="1" indent="1"/>
      <protection locked="0"/>
    </xf>
    <xf numFmtId="0" fontId="17" fillId="4" borderId="25" xfId="0" applyFont="1" applyFill="1" applyBorder="1" applyAlignment="1" applyProtection="1">
      <alignment horizontal="left" vertical="center" wrapText="1" indent="1"/>
      <protection locked="0"/>
    </xf>
    <xf numFmtId="0" fontId="17" fillId="4" borderId="27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164" fontId="17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L1" zoomScaleNormal="100" workbookViewId="0">
      <selection activeCell="R7" sqref="R7:R13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59" customWidth="1"/>
    <col min="5" max="5" width="10.5703125" style="22" customWidth="1"/>
    <col min="6" max="6" width="135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30.28515625" style="1" customWidth="1"/>
    <col min="13" max="13" width="23.5703125" style="1" customWidth="1"/>
    <col min="14" max="14" width="35.5703125" style="6" customWidth="1"/>
    <col min="15" max="15" width="27.28515625" style="6" customWidth="1"/>
    <col min="16" max="16" width="16.855468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7.14062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33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280.5" customHeight="1" thickTop="1" x14ac:dyDescent="0.25">
      <c r="A7" s="36"/>
      <c r="B7" s="37">
        <v>1</v>
      </c>
      <c r="C7" s="38" t="s">
        <v>35</v>
      </c>
      <c r="D7" s="39">
        <v>1</v>
      </c>
      <c r="E7" s="40" t="s">
        <v>28</v>
      </c>
      <c r="F7" s="41" t="s">
        <v>52</v>
      </c>
      <c r="G7" s="161"/>
      <c r="H7" s="161"/>
      <c r="I7" s="42" t="s">
        <v>37</v>
      </c>
      <c r="J7" s="43" t="s">
        <v>32</v>
      </c>
      <c r="K7" s="44"/>
      <c r="L7" s="45" t="s">
        <v>38</v>
      </c>
      <c r="M7" s="46" t="s">
        <v>39</v>
      </c>
      <c r="N7" s="46" t="s">
        <v>40</v>
      </c>
      <c r="O7" s="47" t="s">
        <v>41</v>
      </c>
      <c r="P7" s="48">
        <f>D7*Q7</f>
        <v>20200</v>
      </c>
      <c r="Q7" s="49">
        <v>20200</v>
      </c>
      <c r="R7" s="167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96.75" customHeight="1" thickBot="1" x14ac:dyDescent="0.3">
      <c r="A8" s="36"/>
      <c r="B8" s="54"/>
      <c r="C8" s="55"/>
      <c r="D8" s="56"/>
      <c r="E8" s="57"/>
      <c r="F8" s="58" t="s">
        <v>36</v>
      </c>
      <c r="G8" s="162"/>
      <c r="H8" s="59" t="s">
        <v>32</v>
      </c>
      <c r="I8" s="60"/>
      <c r="J8" s="61"/>
      <c r="K8" s="62"/>
      <c r="L8" s="63"/>
      <c r="M8" s="64"/>
      <c r="N8" s="64"/>
      <c r="O8" s="65"/>
      <c r="P8" s="66"/>
      <c r="Q8" s="67"/>
      <c r="R8" s="168"/>
      <c r="S8" s="68">
        <f>D7*R8</f>
        <v>0</v>
      </c>
      <c r="T8" s="69"/>
      <c r="U8" s="70"/>
      <c r="V8" s="71"/>
    </row>
    <row r="9" spans="1:22" ht="255.75" customHeight="1" x14ac:dyDescent="0.25">
      <c r="A9" s="36"/>
      <c r="B9" s="72">
        <v>2</v>
      </c>
      <c r="C9" s="73" t="s">
        <v>42</v>
      </c>
      <c r="D9" s="74">
        <v>1</v>
      </c>
      <c r="E9" s="75" t="s">
        <v>28</v>
      </c>
      <c r="F9" s="76" t="s">
        <v>53</v>
      </c>
      <c r="G9" s="163"/>
      <c r="H9" s="163"/>
      <c r="I9" s="77" t="s">
        <v>37</v>
      </c>
      <c r="J9" s="77" t="s">
        <v>32</v>
      </c>
      <c r="K9" s="78"/>
      <c r="L9" s="79" t="s">
        <v>51</v>
      </c>
      <c r="M9" s="80" t="s">
        <v>39</v>
      </c>
      <c r="N9" s="80" t="s">
        <v>40</v>
      </c>
      <c r="O9" s="81" t="s">
        <v>49</v>
      </c>
      <c r="P9" s="82">
        <f>D9*Q9</f>
        <v>74500</v>
      </c>
      <c r="Q9" s="83">
        <v>74500</v>
      </c>
      <c r="R9" s="169"/>
      <c r="S9" s="84">
        <f>D9*R9</f>
        <v>0</v>
      </c>
      <c r="T9" s="85" t="str">
        <f>IF(ISNUMBER(R9+R10), IF(R9+R10&gt;Q9,"NEVYHOVUJE","VYHOVUJE")," ")</f>
        <v>VYHOVUJE</v>
      </c>
      <c r="U9" s="86" t="s">
        <v>50</v>
      </c>
      <c r="V9" s="87" t="s">
        <v>11</v>
      </c>
    </row>
    <row r="10" spans="1:22" ht="73.5" customHeight="1" x14ac:dyDescent="0.25">
      <c r="A10" s="36"/>
      <c r="B10" s="88"/>
      <c r="C10" s="89"/>
      <c r="D10" s="90"/>
      <c r="E10" s="91"/>
      <c r="F10" s="92" t="s">
        <v>36</v>
      </c>
      <c r="G10" s="164"/>
      <c r="H10" s="93" t="s">
        <v>32</v>
      </c>
      <c r="I10" s="94"/>
      <c r="J10" s="94"/>
      <c r="K10" s="95"/>
      <c r="L10" s="96"/>
      <c r="M10" s="97"/>
      <c r="N10" s="97"/>
      <c r="O10" s="98"/>
      <c r="P10" s="99"/>
      <c r="Q10" s="100"/>
      <c r="R10" s="170"/>
      <c r="S10" s="101">
        <f>D7*R10</f>
        <v>0</v>
      </c>
      <c r="T10" s="102"/>
      <c r="U10" s="103"/>
      <c r="V10" s="104"/>
    </row>
    <row r="11" spans="1:22" ht="56.25" customHeight="1" x14ac:dyDescent="0.25">
      <c r="A11" s="36"/>
      <c r="B11" s="105">
        <v>3</v>
      </c>
      <c r="C11" s="106" t="s">
        <v>43</v>
      </c>
      <c r="D11" s="107">
        <v>1</v>
      </c>
      <c r="E11" s="108" t="s">
        <v>28</v>
      </c>
      <c r="F11" s="109" t="s">
        <v>44</v>
      </c>
      <c r="G11" s="165"/>
      <c r="H11" s="110" t="s">
        <v>32</v>
      </c>
      <c r="I11" s="94"/>
      <c r="J11" s="94"/>
      <c r="K11" s="95"/>
      <c r="L11" s="111"/>
      <c r="M11" s="112"/>
      <c r="N11" s="112"/>
      <c r="O11" s="98"/>
      <c r="P11" s="113">
        <f>D11*Q11</f>
        <v>4300</v>
      </c>
      <c r="Q11" s="114">
        <v>4300</v>
      </c>
      <c r="R11" s="171"/>
      <c r="S11" s="115">
        <f>D11*R11</f>
        <v>0</v>
      </c>
      <c r="T11" s="116" t="str">
        <f t="shared" ref="T11:T13" si="0">IF(ISNUMBER(R11), IF(R11&gt;Q11,"NEVYHOVUJE","VYHOVUJE")," ")</f>
        <v xml:space="preserve"> </v>
      </c>
      <c r="U11" s="103"/>
      <c r="V11" s="117" t="s">
        <v>12</v>
      </c>
    </row>
    <row r="12" spans="1:22" ht="56.25" customHeight="1" x14ac:dyDescent="0.25">
      <c r="A12" s="36"/>
      <c r="B12" s="105">
        <v>4</v>
      </c>
      <c r="C12" s="106" t="s">
        <v>45</v>
      </c>
      <c r="D12" s="107">
        <v>1</v>
      </c>
      <c r="E12" s="108" t="s">
        <v>28</v>
      </c>
      <c r="F12" s="118" t="s">
        <v>46</v>
      </c>
      <c r="G12" s="165"/>
      <c r="H12" s="110" t="s">
        <v>32</v>
      </c>
      <c r="I12" s="94"/>
      <c r="J12" s="94"/>
      <c r="K12" s="95"/>
      <c r="L12" s="119"/>
      <c r="M12" s="112"/>
      <c r="N12" s="112"/>
      <c r="O12" s="98"/>
      <c r="P12" s="113">
        <f>D12*Q12</f>
        <v>650</v>
      </c>
      <c r="Q12" s="114">
        <v>650</v>
      </c>
      <c r="R12" s="171"/>
      <c r="S12" s="115">
        <f>D12*R12</f>
        <v>0</v>
      </c>
      <c r="T12" s="116" t="str">
        <f t="shared" si="0"/>
        <v xml:space="preserve"> </v>
      </c>
      <c r="U12" s="103"/>
      <c r="V12" s="120" t="s">
        <v>13</v>
      </c>
    </row>
    <row r="13" spans="1:22" ht="56.25" customHeight="1" thickBot="1" x14ac:dyDescent="0.3">
      <c r="A13" s="36"/>
      <c r="B13" s="121">
        <v>5</v>
      </c>
      <c r="C13" s="122" t="s">
        <v>47</v>
      </c>
      <c r="D13" s="123">
        <v>1</v>
      </c>
      <c r="E13" s="124" t="s">
        <v>28</v>
      </c>
      <c r="F13" s="125" t="s">
        <v>48</v>
      </c>
      <c r="G13" s="166"/>
      <c r="H13" s="126" t="s">
        <v>32</v>
      </c>
      <c r="I13" s="127"/>
      <c r="J13" s="127"/>
      <c r="K13" s="128"/>
      <c r="L13" s="129"/>
      <c r="M13" s="130"/>
      <c r="N13" s="130"/>
      <c r="O13" s="131"/>
      <c r="P13" s="132">
        <f>D13*Q13</f>
        <v>2750</v>
      </c>
      <c r="Q13" s="133">
        <v>2750</v>
      </c>
      <c r="R13" s="172"/>
      <c r="S13" s="134">
        <f>D13*R13</f>
        <v>0</v>
      </c>
      <c r="T13" s="135" t="str">
        <f t="shared" si="0"/>
        <v xml:space="preserve"> </v>
      </c>
      <c r="U13" s="136"/>
      <c r="V13" s="137"/>
    </row>
    <row r="14" spans="1:22" ht="17.45" customHeight="1" thickTop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  <c r="V14" s="138"/>
    </row>
    <row r="15" spans="1:22" ht="51.75" customHeight="1" thickTop="1" thickBot="1" x14ac:dyDescent="0.3">
      <c r="B15" s="139" t="s">
        <v>27</v>
      </c>
      <c r="C15" s="139"/>
      <c r="D15" s="139"/>
      <c r="E15" s="139"/>
      <c r="F15" s="139"/>
      <c r="G15" s="139"/>
      <c r="H15" s="140"/>
      <c r="I15" s="140"/>
      <c r="J15" s="141"/>
      <c r="K15" s="141"/>
      <c r="L15" s="27"/>
      <c r="M15" s="27"/>
      <c r="N15" s="27"/>
      <c r="O15" s="142"/>
      <c r="P15" s="142"/>
      <c r="Q15" s="143" t="s">
        <v>9</v>
      </c>
      <c r="R15" s="144" t="s">
        <v>10</v>
      </c>
      <c r="S15" s="145"/>
      <c r="T15" s="146"/>
      <c r="U15" s="147"/>
      <c r="V15" s="148"/>
    </row>
    <row r="16" spans="1:22" ht="50.45" customHeight="1" thickTop="1" thickBot="1" x14ac:dyDescent="0.3">
      <c r="B16" s="149" t="s">
        <v>26</v>
      </c>
      <c r="C16" s="149"/>
      <c r="D16" s="149"/>
      <c r="E16" s="149"/>
      <c r="F16" s="149"/>
      <c r="G16" s="149"/>
      <c r="H16" s="149"/>
      <c r="I16" s="150"/>
      <c r="L16" s="7"/>
      <c r="M16" s="7"/>
      <c r="N16" s="7"/>
      <c r="O16" s="151"/>
      <c r="P16" s="151"/>
      <c r="Q16" s="152">
        <f>SUM(P7:P13)</f>
        <v>102400</v>
      </c>
      <c r="R16" s="153">
        <f>SUM(S7:S13)</f>
        <v>0</v>
      </c>
      <c r="S16" s="154"/>
      <c r="T16" s="155"/>
    </row>
    <row r="17" spans="2:19" ht="15.75" thickTop="1" x14ac:dyDescent="0.25">
      <c r="B17" s="156" t="s">
        <v>30</v>
      </c>
      <c r="C17" s="156"/>
      <c r="D17" s="156"/>
      <c r="E17" s="156"/>
      <c r="F17" s="156"/>
      <c r="G17" s="15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57"/>
      <c r="C18" s="157"/>
      <c r="D18" s="157"/>
      <c r="E18" s="157"/>
      <c r="F18" s="1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57"/>
      <c r="C19" s="157"/>
      <c r="D19" s="157"/>
      <c r="E19" s="157"/>
      <c r="F19" s="1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57"/>
      <c r="C20" s="157"/>
      <c r="D20" s="157"/>
      <c r="E20" s="157"/>
      <c r="F20" s="15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41"/>
      <c r="D21" s="158"/>
      <c r="E21" s="141"/>
      <c r="F21" s="141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H22" s="160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41"/>
      <c r="D23" s="158"/>
      <c r="E23" s="141"/>
      <c r="F23" s="141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41"/>
      <c r="D24" s="158"/>
      <c r="E24" s="141"/>
      <c r="F24" s="141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41"/>
      <c r="D25" s="158"/>
      <c r="E25" s="141"/>
      <c r="F25" s="141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41"/>
      <c r="D26" s="158"/>
      <c r="E26" s="141"/>
      <c r="F26" s="14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41"/>
      <c r="D27" s="158"/>
      <c r="E27" s="141"/>
      <c r="F27" s="14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41"/>
      <c r="D28" s="158"/>
      <c r="E28" s="141"/>
      <c r="F28" s="14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41"/>
      <c r="D29" s="158"/>
      <c r="E29" s="141"/>
      <c r="F29" s="141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41"/>
      <c r="D30" s="158"/>
      <c r="E30" s="141"/>
      <c r="F30" s="14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41"/>
      <c r="D31" s="158"/>
      <c r="E31" s="141"/>
      <c r="F31" s="141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41"/>
      <c r="D32" s="158"/>
      <c r="E32" s="141"/>
      <c r="F32" s="14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41"/>
      <c r="D33" s="158"/>
      <c r="E33" s="141"/>
      <c r="F33" s="14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41"/>
      <c r="D34" s="158"/>
      <c r="E34" s="141"/>
      <c r="F34" s="14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41"/>
      <c r="D35" s="158"/>
      <c r="E35" s="141"/>
      <c r="F35" s="14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41"/>
      <c r="D36" s="158"/>
      <c r="E36" s="141"/>
      <c r="F36" s="14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41"/>
      <c r="D37" s="158"/>
      <c r="E37" s="141"/>
      <c r="F37" s="14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41"/>
      <c r="D38" s="158"/>
      <c r="E38" s="141"/>
      <c r="F38" s="14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41"/>
      <c r="D39" s="158"/>
      <c r="E39" s="141"/>
      <c r="F39" s="14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41"/>
      <c r="D40" s="158"/>
      <c r="E40" s="141"/>
      <c r="F40" s="14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41"/>
      <c r="D41" s="158"/>
      <c r="E41" s="141"/>
      <c r="F41" s="14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41"/>
      <c r="D42" s="158"/>
      <c r="E42" s="141"/>
      <c r="F42" s="14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41"/>
      <c r="D43" s="158"/>
      <c r="E43" s="141"/>
      <c r="F43" s="14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41"/>
      <c r="D44" s="158"/>
      <c r="E44" s="141"/>
      <c r="F44" s="14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41"/>
      <c r="D45" s="158"/>
      <c r="E45" s="141"/>
      <c r="F45" s="14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41"/>
      <c r="D46" s="158"/>
      <c r="E46" s="141"/>
      <c r="F46" s="14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41"/>
      <c r="D47" s="158"/>
      <c r="E47" s="141"/>
      <c r="F47" s="14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41"/>
      <c r="D48" s="158"/>
      <c r="E48" s="141"/>
      <c r="F48" s="14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41"/>
      <c r="D49" s="158"/>
      <c r="E49" s="141"/>
      <c r="F49" s="14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41"/>
      <c r="D50" s="158"/>
      <c r="E50" s="141"/>
      <c r="F50" s="14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41"/>
      <c r="D51" s="158"/>
      <c r="E51" s="141"/>
      <c r="F51" s="14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41"/>
      <c r="D52" s="158"/>
      <c r="E52" s="141"/>
      <c r="F52" s="14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41"/>
      <c r="D53" s="158"/>
      <c r="E53" s="141"/>
      <c r="F53" s="14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41"/>
      <c r="D54" s="158"/>
      <c r="E54" s="141"/>
      <c r="F54" s="14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41"/>
      <c r="D55" s="158"/>
      <c r="E55" s="141"/>
      <c r="F55" s="14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41"/>
      <c r="D56" s="158"/>
      <c r="E56" s="141"/>
      <c r="F56" s="14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41"/>
      <c r="D57" s="158"/>
      <c r="E57" s="141"/>
      <c r="F57" s="14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41"/>
      <c r="D58" s="158"/>
      <c r="E58" s="141"/>
      <c r="F58" s="14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41"/>
      <c r="D59" s="158"/>
      <c r="E59" s="141"/>
      <c r="F59" s="14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41"/>
      <c r="D60" s="158"/>
      <c r="E60" s="141"/>
      <c r="F60" s="14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41"/>
      <c r="D61" s="158"/>
      <c r="E61" s="141"/>
      <c r="F61" s="14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41"/>
      <c r="D62" s="158"/>
      <c r="E62" s="141"/>
      <c r="F62" s="14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41"/>
      <c r="D63" s="158"/>
      <c r="E63" s="141"/>
      <c r="F63" s="14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41"/>
      <c r="D64" s="158"/>
      <c r="E64" s="141"/>
      <c r="F64" s="14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41"/>
      <c r="D65" s="158"/>
      <c r="E65" s="141"/>
      <c r="F65" s="14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41"/>
      <c r="D66" s="158"/>
      <c r="E66" s="141"/>
      <c r="F66" s="14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41"/>
      <c r="D67" s="158"/>
      <c r="E67" s="141"/>
      <c r="F67" s="14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41"/>
      <c r="D68" s="158"/>
      <c r="E68" s="141"/>
      <c r="F68" s="14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41"/>
      <c r="D69" s="158"/>
      <c r="E69" s="141"/>
      <c r="F69" s="14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41"/>
      <c r="D70" s="158"/>
      <c r="E70" s="141"/>
      <c r="F70" s="14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41"/>
      <c r="D71" s="158"/>
      <c r="E71" s="141"/>
      <c r="F71" s="14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41"/>
      <c r="D72" s="158"/>
      <c r="E72" s="141"/>
      <c r="F72" s="14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41"/>
      <c r="D73" s="158"/>
      <c r="E73" s="141"/>
      <c r="F73" s="14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41"/>
      <c r="D74" s="158"/>
      <c r="E74" s="141"/>
      <c r="F74" s="14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41"/>
      <c r="D75" s="158"/>
      <c r="E75" s="141"/>
      <c r="F75" s="14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41"/>
      <c r="D76" s="158"/>
      <c r="E76" s="141"/>
      <c r="F76" s="14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41"/>
      <c r="D77" s="158"/>
      <c r="E77" s="141"/>
      <c r="F77" s="14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41"/>
      <c r="D78" s="158"/>
      <c r="E78" s="141"/>
      <c r="F78" s="14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41"/>
      <c r="D79" s="158"/>
      <c r="E79" s="141"/>
      <c r="F79" s="14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41"/>
      <c r="D80" s="158"/>
      <c r="E80" s="141"/>
      <c r="F80" s="14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41"/>
      <c r="D81" s="158"/>
      <c r="E81" s="141"/>
      <c r="F81" s="14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41"/>
      <c r="D82" s="158"/>
      <c r="E82" s="141"/>
      <c r="F82" s="14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41"/>
      <c r="D83" s="158"/>
      <c r="E83" s="141"/>
      <c r="F83" s="14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41"/>
      <c r="D84" s="158"/>
      <c r="E84" s="141"/>
      <c r="F84" s="14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41"/>
      <c r="D85" s="158"/>
      <c r="E85" s="141"/>
      <c r="F85" s="14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41"/>
      <c r="D86" s="158"/>
      <c r="E86" s="141"/>
      <c r="F86" s="14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41"/>
      <c r="D87" s="158"/>
      <c r="E87" s="141"/>
      <c r="F87" s="14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41"/>
      <c r="D88" s="158"/>
      <c r="E88" s="141"/>
      <c r="F88" s="14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41"/>
      <c r="D89" s="158"/>
      <c r="E89" s="141"/>
      <c r="F89" s="14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41"/>
      <c r="D90" s="158"/>
      <c r="E90" s="141"/>
      <c r="F90" s="14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41"/>
      <c r="D91" s="158"/>
      <c r="E91" s="141"/>
      <c r="F91" s="14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41"/>
      <c r="D92" s="158"/>
      <c r="E92" s="141"/>
      <c r="F92" s="14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41"/>
      <c r="D93" s="158"/>
      <c r="E93" s="141"/>
      <c r="F93" s="14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41"/>
      <c r="D94" s="158"/>
      <c r="E94" s="141"/>
      <c r="F94" s="14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41"/>
      <c r="D95" s="158"/>
      <c r="E95" s="141"/>
      <c r="F95" s="14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41"/>
      <c r="D96" s="158"/>
      <c r="E96" s="141"/>
      <c r="F96" s="141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41"/>
      <c r="D97" s="158"/>
      <c r="E97" s="141"/>
      <c r="F97" s="141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41"/>
      <c r="D98" s="158"/>
      <c r="E98" s="141"/>
      <c r="F98" s="141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41"/>
      <c r="D99" s="158"/>
      <c r="E99" s="141"/>
      <c r="F99" s="141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41"/>
      <c r="D100" s="158"/>
      <c r="E100" s="141"/>
      <c r="F100" s="141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41"/>
      <c r="D101" s="158"/>
      <c r="E101" s="141"/>
      <c r="F101" s="141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41"/>
      <c r="D102" s="158"/>
      <c r="E102" s="141"/>
      <c r="F102" s="141"/>
      <c r="G102" s="16"/>
      <c r="H102" s="16"/>
      <c r="I102" s="11"/>
      <c r="J102" s="11"/>
      <c r="K102" s="11"/>
      <c r="L102" s="11"/>
      <c r="M102" s="11"/>
      <c r="N102" s="17"/>
      <c r="O102" s="17"/>
      <c r="P102" s="17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kmEpx7uxsfg1hShKWz11uNt3s1TOdExO6cGdFxrSAySz++OedrpH62tIrhn6V2GLV0yL/EIseSQBDzJ88RMgJQ==" saltValue="/9torMG6Ty6xI0sp+nFBOg==" spinCount="100000" sheet="1" objects="1" scenarios="1"/>
  <mergeCells count="40">
    <mergeCell ref="V9:V10"/>
    <mergeCell ref="B9:B10"/>
    <mergeCell ref="C9:C10"/>
    <mergeCell ref="D9:D10"/>
    <mergeCell ref="E9:E10"/>
    <mergeCell ref="L9:L10"/>
    <mergeCell ref="I9:I13"/>
    <mergeCell ref="J9:J13"/>
    <mergeCell ref="K9:K13"/>
    <mergeCell ref="O9:O13"/>
    <mergeCell ref="U9:U13"/>
    <mergeCell ref="V12:V13"/>
    <mergeCell ref="M9:M13"/>
    <mergeCell ref="N9:N13"/>
    <mergeCell ref="P9:P10"/>
    <mergeCell ref="Q9:Q10"/>
    <mergeCell ref="T9:T10"/>
    <mergeCell ref="V7:V8"/>
    <mergeCell ref="M7:M8"/>
    <mergeCell ref="N7:N8"/>
    <mergeCell ref="O7:O8"/>
    <mergeCell ref="U7:U8"/>
    <mergeCell ref="B17:G17"/>
    <mergeCell ref="B1:D1"/>
    <mergeCell ref="G5:H5"/>
    <mergeCell ref="B7:B8"/>
    <mergeCell ref="C7:C8"/>
    <mergeCell ref="D7:D8"/>
    <mergeCell ref="E7:E8"/>
    <mergeCell ref="R16:T16"/>
    <mergeCell ref="R15:T15"/>
    <mergeCell ref="B15:G15"/>
    <mergeCell ref="B16:H16"/>
    <mergeCell ref="L7:L8"/>
    <mergeCell ref="I7:I8"/>
    <mergeCell ref="J7:J8"/>
    <mergeCell ref="K7:K8"/>
    <mergeCell ref="P7:P8"/>
    <mergeCell ref="Q7:Q8"/>
    <mergeCell ref="T7:T8"/>
  </mergeCells>
  <conditionalFormatting sqref="R7:R13 G7:H13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3">
    <cfRule type="notContainsBlanks" dxfId="2" priority="78">
      <formula>LEN(TRIM(G7))&gt;0</formula>
    </cfRule>
  </conditionalFormatting>
  <conditionalFormatting sqref="T7 T9 T11:T1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 E9 E11:E13" xr:uid="{349A6282-9232-40B5-B155-0C95E3B5B228}">
      <formula1>"ks,bal,sada,m,"</formula1>
    </dataValidation>
    <dataValidation type="list" allowBlank="1" showInputMessage="1" showErrorMessage="1" sqref="J7" xr:uid="{3257789D-3A65-43A0-BEB4-13AE8EFB6D6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 S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2024-10-25T07:27:45Z</cp:lastPrinted>
  <dcterms:created xsi:type="dcterms:W3CDTF">2014-03-05T12:43:32Z</dcterms:created>
  <dcterms:modified xsi:type="dcterms:W3CDTF">2024-11-26T12:42:16Z</dcterms:modified>
</cp:coreProperties>
</file>