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40\1 výzva\"/>
    </mc:Choice>
  </mc:AlternateContent>
  <xr:revisionPtr revIDLastSave="0" documentId="13_ncr:1_{A986AA34-2A6A-424B-BE00-56C457565417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S10" i="1"/>
  <c r="T11" i="1"/>
  <c r="S11" i="1"/>
  <c r="S9" i="1"/>
  <c r="P11" i="1"/>
  <c r="P9" i="1"/>
  <c r="P7" i="1" l="1"/>
  <c r="Q14" i="1" s="1"/>
  <c r="T7" i="1"/>
  <c r="S7" i="1"/>
  <c r="S8" i="1"/>
  <c r="R14" i="1" l="1"/>
</calcChain>
</file>

<file path=xl/sharedStrings.xml><?xml version="1.0" encoding="utf-8"?>
<sst xmlns="http://schemas.openxmlformats.org/spreadsheetml/2006/main" count="60" uniqueCount="52">
  <si>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</si>
  <si>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</si>
  <si>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</si>
  <si>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</si>
  <si>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</si>
  <si>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</si>
  <si>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</si>
  <si>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</si>
  <si>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</si>
  <si>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</si>
  <si>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</si>
  <si>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</si>
  <si>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30213300-8 - Stolní počítač </t>
  </si>
  <si>
    <t>30231310-3 - Ploché monitory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</si>
  <si>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</si>
  <si>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</si>
  <si>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</si>
  <si>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</si>
  <si>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</si>
  <si>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</si>
  <si>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</si>
  <si>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</si>
  <si>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</si>
  <si>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</si>
  <si>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</si>
  <si>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</si>
  <si>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</si>
  <si>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</si>
  <si>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</si>
  <si>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</si>
  <si>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</si>
  <si>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</si>
  <si>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</si>
  <si>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Samostatná faktura</t>
  </si>
  <si>
    <t>Pokud financováno z projektových prostředků, pak ŘEŠITEL uvede: NÁZEV A ČÍSLO DOTAČNÍHO PROJEKTU</t>
  </si>
  <si>
    <t>21 dní</t>
  </si>
  <si>
    <t>Notebook 15,6"</t>
  </si>
  <si>
    <t>Martin Kříž,
Tel.: 37763 6125</t>
  </si>
  <si>
    <t>Klatovská 51, 
301 00 Plzeň, 
Fakulta pedagogická - Středisko správy počítačové sítě, 
2.NP - místnost KL 221a</t>
  </si>
  <si>
    <t>Operační systém Windows 11, předinstalovaný (nesmí to být licence typu K12 (EDU)).
OS Windows požadujeme z důvodu kompatibility s interními aplikacemi ZČU (Stag, Magion,...).</t>
  </si>
  <si>
    <t xml:space="preserve">Příloha č. 2 Kupní smlouvy - technická specifikace
Výpočetní technika (III.) 140 - 2024 </t>
  </si>
  <si>
    <t>Mgr. Šárka Mudrová,
Tel.: 37763 8603,
725 807 715</t>
  </si>
  <si>
    <t>Univerzitní 14, 
301 00 Plzeň,
Fakulta strojní - Katedra tělesné výchovy a sportu,
místnost UT 207</t>
  </si>
  <si>
    <t>Stolní PC včetně myši a klávesnice</t>
  </si>
  <si>
    <t>Operační systém Windows 11 pro, předinstalovaný (nesmí to být licence typu K12 (EDU)).
OS Windows požadujeme z důvodu kompatibility s interními aplikacemi ZČU (Stag, Magion,...).</t>
  </si>
  <si>
    <t>Procesor: výkon alespoň 31 500 bodu dle CPU passmark.
Paměť: 2x min. 8 GB RAM DDR5.
SSD Disk: min. 512 GB PCIe NVMe.
Mechanika: 8x DVD+/-RW.
Grafika: integrovaná.
Zdroj: alespoň 260 W, bronze certifikace.
Provedení: Tower, barva se preferuje černá.
Včetně myši a klávesnice.
Záruka min. 3 roky , servis NBD onsite.</t>
  </si>
  <si>
    <t>Záruka min. 3 roky, servis NBD onsite.</t>
  </si>
  <si>
    <t>Monitor 24"</t>
  </si>
  <si>
    <t>Záruka min. 3 roky.</t>
  </si>
  <si>
    <r>
      <t xml:space="preserve">Notebook klasické konstrukce, materiál kov a plast.
Min. 10 jádrový procesor, 2x performence a 8x efficient, 12 vláken, výkon min. 14 500 bodů v www.cpubenchmark.net (k 12.9.2024).
Display 15,6" IPS, antireflexní, rozlišení min. 1920 x 1080.
Min. 32GB RAM, DDR4, 3 200 MHz, celkový počet slotů 2.
Integrovaná grafická karta.
Min. 1 TB SSD NWME.
Podsvícená klávesnice s českou lokalizací a numerickým blokem.
Čtečka otisků prstů.
TPM 2.0.
Webkamera min. 720 px.
Rozhraní: HDMI, RJ-45, min. 2x USB-C a 2x USB-A (USB 3.2 Gen 1).
Bluetooth min. v5.3; WiFi 6E.
Možnost nabíjení přes USB-C, kapacita baterie min. 42 Wh.
Napájecí adaptér součástí balení. 
Prodloužená záruka na </t>
    </r>
    <r>
      <rPr>
        <sz val="11"/>
        <color rgb="FFFF0000"/>
        <rFont val="Calibri"/>
        <family val="2"/>
        <charset val="238"/>
        <scheme val="minor"/>
      </rPr>
      <t>3 roky</t>
    </r>
    <r>
      <rPr>
        <sz val="11"/>
        <color theme="1"/>
        <rFont val="Calibri"/>
        <family val="2"/>
        <charset val="238"/>
        <scheme val="minor"/>
      </rPr>
      <t>, servis NBD onsite.</t>
    </r>
  </si>
  <si>
    <r>
      <t xml:space="preserve">Prodloužená záruka na </t>
    </r>
    <r>
      <rPr>
        <sz val="11"/>
        <color rgb="FFFF0000"/>
        <rFont val="Calibri"/>
        <family val="2"/>
        <charset val="238"/>
        <scheme val="minor"/>
      </rPr>
      <t>3 roky,</t>
    </r>
    <r>
      <rPr>
        <sz val="11"/>
        <rFont val="Calibri"/>
        <family val="2"/>
        <charset val="238"/>
        <scheme val="minor"/>
      </rPr>
      <t xml:space="preserve"> 
servis NBD onsite.</t>
    </r>
  </si>
  <si>
    <r>
      <t>Úhlopříčka 24", rozlišení min. 1920 x 1080.
Panel: IPS.
Rovná obrazovka, Flicker reduction, Blue light reduction, nastavitelná výška, pivot, matný nebo antireflexní.
Konektory min.: USB 3.0, vstupy: HD</t>
    </r>
    <r>
      <rPr>
        <sz val="11"/>
        <rFont val="Calibri"/>
        <family val="2"/>
        <charset val="238"/>
        <scheme val="minor"/>
      </rPr>
      <t>MI, DP, DVI-D</t>
    </r>
    <r>
      <rPr>
        <sz val="11"/>
        <color theme="1"/>
        <rFont val="Calibri"/>
        <family val="2"/>
        <charset val="238"/>
        <scheme val="minor"/>
      </rPr>
      <t>, D-Sub.
Záruka min. 3 roky.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</si>
</sst>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auto="1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auto="1"/>
      </right>
      <top style="thick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hair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5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left" vertical="center" wrapText="1"/>
    </xf>
    <xf numFmtId="165" fontId="0" fillId="0" borderId="12" xfId="0" applyNumberFormat="1" applyBorder="1" applyAlignment="1">
      <alignment horizontal="right" vertical="center" indent="1"/>
    </xf>
    <xf numFmtId="164" fontId="0" fillId="0" borderId="0" xfId="0" applyNumberFormat="1"/>
    <xf numFmtId="0" fontId="4" fillId="3" borderId="12" xfId="0" applyFont="1" applyFill="1" applyBorder="1" applyAlignment="1" applyProtection="1">
      <alignment horizontal="left" vertical="center" wrapText="1" indent="1"/>
      <protection locked="0"/>
    </xf>
    <xf numFmtId="0" fontId="25" fillId="4" borderId="16" xfId="0" applyFont="1" applyFill="1" applyBorder="1" applyAlignment="1">
      <alignment horizontal="center" vertical="center" wrapText="1"/>
    </xf>
    <xf numFmtId="165" fontId="0" fillId="0" borderId="16" xfId="0" applyNumberFormat="1" applyBorder="1" applyAlignment="1">
      <alignment horizontal="right" vertical="center" indent="1"/>
    </xf>
    <xf numFmtId="3" fontId="0" fillId="2" borderId="17" xfId="0" applyNumberFormat="1" applyFill="1" applyBorder="1" applyAlignment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164" fontId="0" fillId="0" borderId="18" xfId="0" applyNumberFormat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165" fontId="0" fillId="0" borderId="14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0" fontId="4" fillId="3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16" xfId="0" applyFont="1" applyFill="1" applyBorder="1" applyAlignment="1" applyProtection="1">
      <alignment horizontal="left" vertical="center" wrapText="1" indent="1"/>
      <protection locked="0"/>
    </xf>
    <xf numFmtId="0" fontId="14" fillId="6" borderId="2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  <protection locked="0"/>
    </xf>
    <xf numFmtId="0" fontId="2" fillId="3" borderId="18" xfId="0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4" fontId="0" fillId="0" borderId="2" xfId="0" applyNumberFormat="1" applyBorder="1" applyAlignment="1">
      <alignment horizontal="right" vertical="center" indent="1"/>
    </xf>
    <xf numFmtId="164" fontId="0" fillId="0" borderId="14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3" fontId="0" fillId="3" borderId="2" xfId="0" applyNumberFormat="1" applyFill="1" applyBorder="1" applyAlignment="1" applyProtection="1">
      <alignment horizontal="center" vertical="center" wrapText="1"/>
      <protection locked="0"/>
    </xf>
    <xf numFmtId="3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3" fontId="0" fillId="3" borderId="12" xfId="0" applyNumberFormat="1" applyFill="1" applyBorder="1" applyAlignment="1" applyProtection="1">
      <alignment horizontal="center" vertical="center" wrapText="1"/>
      <protection locked="0"/>
    </xf>
    <xf numFmtId="3" fontId="0" fillId="3" borderId="16" xfId="0" applyNumberForma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3" fontId="0" fillId="2" borderId="13" xfId="0" applyNumberForma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4" fontId="0" fillId="0" borderId="12" xfId="0" applyNumberFormat="1" applyBorder="1" applyAlignment="1">
      <alignment horizontal="right" vertical="center" indent="1"/>
    </xf>
    <xf numFmtId="164" fontId="0" fillId="0" borderId="16" xfId="0" applyNumberFormat="1" applyBorder="1" applyAlignment="1">
      <alignment horizontal="right" vertical="center" inden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 applyProtection="1">
      <alignment horizontal="left" vertical="center" wrapText="1" indent="1"/>
      <protection locked="0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0" fontId="15" fillId="4" borderId="18" xfId="0" applyFont="1" applyFill="1" applyBorder="1" applyAlignment="1" applyProtection="1">
      <alignment horizontal="left" vertical="center" wrapText="1" indent="1"/>
      <protection locked="0"/>
    </xf>
    <xf numFmtId="0" fontId="25" fillId="4" borderId="12" xfId="0" applyFont="1" applyFill="1" applyBorder="1" applyAlignment="1" applyProtection="1">
      <alignment horizontal="center" vertical="center" wrapText="1"/>
      <protection locked="0"/>
    </xf>
    <xf numFmtId="0" fontId="25" fillId="4" borderId="18" xfId="0" applyFont="1" applyFill="1" applyBorder="1" applyAlignment="1" applyProtection="1">
      <alignment horizontal="center" vertical="center" wrapText="1"/>
      <protection locked="0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8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zoomScaleNormal="100" workbookViewId="0">
      <selection activeCell="G2" sqref="G2"/>
    </sheetView>
  </sheetViews>
  <sheetFormatPr defaultRowHeight="15" x14ac:dyDescent="0.25"/>
  <cols>
    <col min="1" max="1" width="1.28515625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32.85546875" style="1" customWidth="1"/>
    <col min="7" max="7" width="35.85546875" style="4" customWidth="1"/>
    <col min="8" max="8" width="23.42578125" style="4" customWidth="1"/>
    <col min="9" max="9" width="24" style="4" customWidth="1"/>
    <col min="10" max="10" width="16.140625" style="1" customWidth="1"/>
    <col min="11" max="11" width="27.42578125" hidden="1" customWidth="1"/>
    <col min="12" max="12" width="31" customWidth="1"/>
    <col min="13" max="13" width="26.85546875" customWidth="1"/>
    <col min="14" max="14" width="33.7109375" style="4" customWidth="1"/>
    <col min="15" max="15" width="27.28515625" style="4" customWidth="1"/>
    <col min="16" max="16" width="18.570312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0.28515625" hidden="1" customWidth="1"/>
    <col min="22" max="22" width="34.85546875" style="5" customWidth="1"/>
  </cols>
  <sheetData>
    <row r="1" spans="1:22" ht="40.9" customHeight="1" x14ac:dyDescent="0.25">
      <c r="B1" s="114" t="s">
        <v>40</v>
      </c>
      <c r="C1" s="115"/>
      <c r="D1" s="115"/>
      <c r="E1"/>
      <c r="G1" s="41"/>
      <c r="V1"/>
    </row>
    <row r="2" spans="1:22" ht="18.75" x14ac:dyDescent="0.25">
      <c r="C2"/>
      <c r="D2" s="9"/>
      <c r="E2" s="10"/>
      <c r="G2" s="62"/>
      <c r="H2" s="63"/>
      <c r="I2" s="63"/>
      <c r="J2" s="63"/>
      <c r="K2" s="63"/>
      <c r="L2" s="63"/>
      <c r="M2" s="63"/>
      <c r="N2" s="63"/>
      <c r="O2" s="1"/>
      <c r="P2" s="1"/>
      <c r="R2" s="11"/>
      <c r="S2" s="11"/>
      <c r="U2" s="7"/>
      <c r="V2" s="8"/>
    </row>
    <row r="3" spans="1:22" x14ac:dyDescent="0.25">
      <c r="B3" s="14"/>
      <c r="C3" s="12" t="s">
        <v>0</v>
      </c>
      <c r="D3" s="13"/>
      <c r="E3" s="13"/>
      <c r="F3" s="13"/>
      <c r="G3" s="63"/>
      <c r="H3" s="63"/>
      <c r="I3" s="63"/>
      <c r="J3" s="63"/>
      <c r="K3" s="63"/>
      <c r="L3" s="63"/>
      <c r="M3" s="63"/>
      <c r="N3" s="63"/>
      <c r="O3" s="5"/>
      <c r="P3" s="5"/>
      <c r="Q3" s="11"/>
      <c r="R3" s="11"/>
      <c r="S3" s="11"/>
    </row>
    <row r="4" spans="1:22" ht="19.899999999999999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7"/>
      <c r="C5" s="18"/>
      <c r="D5" s="3"/>
      <c r="G5" s="116" t="s">
        <v>2</v>
      </c>
      <c r="H5" s="117"/>
      <c r="I5" s="1"/>
      <c r="J5"/>
      <c r="N5" s="1"/>
      <c r="O5" s="20"/>
      <c r="P5" s="20"/>
      <c r="R5" s="19" t="s">
        <v>2</v>
      </c>
      <c r="V5" s="6"/>
    </row>
    <row r="6" spans="1:22" ht="70.5" customHeight="1" thickTop="1" thickBot="1" x14ac:dyDescent="0.3">
      <c r="B6" s="31" t="s">
        <v>3</v>
      </c>
      <c r="C6" s="32" t="s">
        <v>14</v>
      </c>
      <c r="D6" s="32" t="s">
        <v>4</v>
      </c>
      <c r="E6" s="32" t="s">
        <v>15</v>
      </c>
      <c r="F6" s="32" t="s">
        <v>16</v>
      </c>
      <c r="G6" s="37" t="s">
        <v>32</v>
      </c>
      <c r="H6" s="37" t="s">
        <v>25</v>
      </c>
      <c r="I6" s="33" t="s">
        <v>17</v>
      </c>
      <c r="J6" s="32" t="s">
        <v>18</v>
      </c>
      <c r="K6" s="32" t="s">
        <v>34</v>
      </c>
      <c r="L6" s="34" t="s">
        <v>19</v>
      </c>
      <c r="M6" s="35" t="s">
        <v>20</v>
      </c>
      <c r="N6" s="34" t="s">
        <v>21</v>
      </c>
      <c r="O6" s="32" t="s">
        <v>29</v>
      </c>
      <c r="P6" s="34" t="s">
        <v>22</v>
      </c>
      <c r="Q6" s="32" t="s">
        <v>5</v>
      </c>
      <c r="R6" s="36" t="s">
        <v>6</v>
      </c>
      <c r="S6" s="40" t="s">
        <v>7</v>
      </c>
      <c r="T6" s="40" t="s">
        <v>8</v>
      </c>
      <c r="U6" s="34" t="s">
        <v>23</v>
      </c>
      <c r="V6" s="34" t="s">
        <v>24</v>
      </c>
    </row>
    <row r="7" spans="1:22" ht="261.75" customHeight="1" thickTop="1" x14ac:dyDescent="0.25">
      <c r="A7" s="43"/>
      <c r="B7" s="133">
        <v>1</v>
      </c>
      <c r="C7" s="127" t="s">
        <v>36</v>
      </c>
      <c r="D7" s="129">
        <v>1</v>
      </c>
      <c r="E7" s="131" t="s">
        <v>28</v>
      </c>
      <c r="F7" s="60" t="s">
        <v>49</v>
      </c>
      <c r="G7" s="141"/>
      <c r="H7" s="145"/>
      <c r="I7" s="104" t="s">
        <v>33</v>
      </c>
      <c r="J7" s="104" t="s">
        <v>30</v>
      </c>
      <c r="K7" s="106"/>
      <c r="L7" s="102" t="s">
        <v>50</v>
      </c>
      <c r="M7" s="100" t="s">
        <v>37</v>
      </c>
      <c r="N7" s="100" t="s">
        <v>38</v>
      </c>
      <c r="O7" s="139" t="s">
        <v>35</v>
      </c>
      <c r="P7" s="137">
        <f>D7*Q7</f>
        <v>20660</v>
      </c>
      <c r="Q7" s="135">
        <v>20660</v>
      </c>
      <c r="R7" s="147"/>
      <c r="S7" s="42">
        <f>D7*R7</f>
        <v>0</v>
      </c>
      <c r="T7" s="112" t="str">
        <f>IF(ISNUMBER(R7+R8), IF(R7+R8&gt;Q7,"NEVYHOVUJE","VYHOVUJE")," ")</f>
        <v>VYHOVUJE</v>
      </c>
      <c r="U7" s="110"/>
      <c r="V7" s="108" t="s">
        <v>11</v>
      </c>
    </row>
    <row r="8" spans="1:22" ht="73.5" customHeight="1" thickBot="1" x14ac:dyDescent="0.3">
      <c r="A8" s="43"/>
      <c r="B8" s="134"/>
      <c r="C8" s="128"/>
      <c r="D8" s="130"/>
      <c r="E8" s="132"/>
      <c r="F8" s="58" t="s">
        <v>39</v>
      </c>
      <c r="G8" s="142"/>
      <c r="H8" s="45" t="s">
        <v>30</v>
      </c>
      <c r="I8" s="105"/>
      <c r="J8" s="105"/>
      <c r="K8" s="107"/>
      <c r="L8" s="103"/>
      <c r="M8" s="101"/>
      <c r="N8" s="101"/>
      <c r="O8" s="140"/>
      <c r="P8" s="138"/>
      <c r="Q8" s="136"/>
      <c r="R8" s="148"/>
      <c r="S8" s="46">
        <f>D7*R8</f>
        <v>0</v>
      </c>
      <c r="T8" s="113"/>
      <c r="U8" s="111"/>
      <c r="V8" s="109"/>
    </row>
    <row r="9" spans="1:22" ht="170.25" customHeight="1" x14ac:dyDescent="0.25">
      <c r="A9" s="43"/>
      <c r="B9" s="92">
        <v>2</v>
      </c>
      <c r="C9" s="94" t="s">
        <v>43</v>
      </c>
      <c r="D9" s="96">
        <v>1</v>
      </c>
      <c r="E9" s="98" t="s">
        <v>28</v>
      </c>
      <c r="F9" s="44" t="s">
        <v>45</v>
      </c>
      <c r="G9" s="141"/>
      <c r="H9" s="145"/>
      <c r="I9" s="65" t="s">
        <v>33</v>
      </c>
      <c r="J9" s="65" t="s">
        <v>30</v>
      </c>
      <c r="K9" s="76"/>
      <c r="L9" s="90" t="s">
        <v>46</v>
      </c>
      <c r="M9" s="79" t="s">
        <v>41</v>
      </c>
      <c r="N9" s="79" t="s">
        <v>42</v>
      </c>
      <c r="O9" s="68" t="s">
        <v>35</v>
      </c>
      <c r="P9" s="86">
        <f>D9*Q9</f>
        <v>20000</v>
      </c>
      <c r="Q9" s="84">
        <v>20000</v>
      </c>
      <c r="R9" s="147"/>
      <c r="S9" s="42">
        <f>D9*R9</f>
        <v>0</v>
      </c>
      <c r="T9" s="88" t="str">
        <f>IF(ISNUMBER(R9+R10), IF(R9+R10&gt;Q9,"NEVYHOVUJE","VYHOVUJE")," ")</f>
        <v>VYHOVUJE</v>
      </c>
      <c r="U9" s="73"/>
      <c r="V9" s="71" t="s">
        <v>12</v>
      </c>
    </row>
    <row r="10" spans="1:22" ht="58.5" customHeight="1" x14ac:dyDescent="0.25">
      <c r="A10" s="43"/>
      <c r="B10" s="93"/>
      <c r="C10" s="95"/>
      <c r="D10" s="97"/>
      <c r="E10" s="99"/>
      <c r="F10" s="57" t="s">
        <v>44</v>
      </c>
      <c r="G10" s="143"/>
      <c r="H10" s="54" t="s">
        <v>30</v>
      </c>
      <c r="I10" s="66"/>
      <c r="J10" s="66"/>
      <c r="K10" s="77"/>
      <c r="L10" s="91"/>
      <c r="M10" s="82"/>
      <c r="N10" s="80"/>
      <c r="O10" s="69"/>
      <c r="P10" s="87"/>
      <c r="Q10" s="85"/>
      <c r="R10" s="149"/>
      <c r="S10" s="55">
        <f>D9*R10</f>
        <v>0</v>
      </c>
      <c r="T10" s="89"/>
      <c r="U10" s="74"/>
      <c r="V10" s="72"/>
    </row>
    <row r="11" spans="1:22" ht="107.25" customHeight="1" thickBot="1" x14ac:dyDescent="0.3">
      <c r="A11" s="43"/>
      <c r="B11" s="47">
        <v>3</v>
      </c>
      <c r="C11" s="64" t="s">
        <v>47</v>
      </c>
      <c r="D11" s="48">
        <v>2</v>
      </c>
      <c r="E11" s="49" t="s">
        <v>28</v>
      </c>
      <c r="F11" s="61" t="s">
        <v>51</v>
      </c>
      <c r="G11" s="144"/>
      <c r="H11" s="146"/>
      <c r="I11" s="67"/>
      <c r="J11" s="67"/>
      <c r="K11" s="78"/>
      <c r="L11" s="59" t="s">
        <v>48</v>
      </c>
      <c r="M11" s="83"/>
      <c r="N11" s="81"/>
      <c r="O11" s="70"/>
      <c r="P11" s="50">
        <f>D11*Q11</f>
        <v>6000</v>
      </c>
      <c r="Q11" s="56">
        <v>3000</v>
      </c>
      <c r="R11" s="150"/>
      <c r="S11" s="51">
        <f>D11*R11</f>
        <v>0</v>
      </c>
      <c r="T11" s="52" t="str">
        <f t="shared" ref="T11" si="0">IF(ISNUMBER(R11), IF(R11&gt;Q11,"NEVYHOVUJE","VYHOVUJE")," ")</f>
        <v xml:space="preserve"> </v>
      </c>
      <c r="U11" s="75"/>
      <c r="V11" s="53" t="s">
        <v>13</v>
      </c>
    </row>
    <row r="12" spans="1:22" ht="17.45" customHeight="1" thickTop="1" thickBot="1" x14ac:dyDescent="0.3">
      <c r="C12"/>
      <c r="D12"/>
      <c r="E12"/>
      <c r="F12"/>
      <c r="G12"/>
      <c r="H12"/>
      <c r="I12"/>
      <c r="J12"/>
      <c r="N12"/>
      <c r="O12"/>
      <c r="P12"/>
    </row>
    <row r="13" spans="1:22" ht="51.75" customHeight="1" thickTop="1" thickBot="1" x14ac:dyDescent="0.3">
      <c r="B13" s="125" t="s">
        <v>27</v>
      </c>
      <c r="C13" s="125"/>
      <c r="D13" s="125"/>
      <c r="E13" s="125"/>
      <c r="F13" s="125"/>
      <c r="G13" s="125"/>
      <c r="H13" s="39"/>
      <c r="I13" s="39"/>
      <c r="J13" s="21"/>
      <c r="K13" s="21"/>
      <c r="L13" s="6"/>
      <c r="M13" s="6"/>
      <c r="N13" s="6"/>
      <c r="O13" s="22"/>
      <c r="P13" s="22"/>
      <c r="Q13" s="23" t="s">
        <v>9</v>
      </c>
      <c r="R13" s="122" t="s">
        <v>10</v>
      </c>
      <c r="S13" s="123"/>
      <c r="T13" s="124"/>
      <c r="U13" s="24"/>
      <c r="V13" s="25"/>
    </row>
    <row r="14" spans="1:22" ht="50.45" customHeight="1" thickTop="1" thickBot="1" x14ac:dyDescent="0.3">
      <c r="B14" s="126" t="s">
        <v>26</v>
      </c>
      <c r="C14" s="126"/>
      <c r="D14" s="126"/>
      <c r="E14" s="126"/>
      <c r="F14" s="126"/>
      <c r="G14" s="126"/>
      <c r="H14" s="126"/>
      <c r="I14" s="26"/>
      <c r="L14" s="9"/>
      <c r="M14" s="9"/>
      <c r="N14" s="9"/>
      <c r="O14" s="27"/>
      <c r="P14" s="27"/>
      <c r="Q14" s="28">
        <f>SUM(P7:P11)</f>
        <v>46660</v>
      </c>
      <c r="R14" s="119">
        <f>SUM(S7:S11)</f>
        <v>0</v>
      </c>
      <c r="S14" s="120"/>
      <c r="T14" s="121"/>
    </row>
    <row r="15" spans="1:22" ht="15.75" thickTop="1" x14ac:dyDescent="0.25">
      <c r="B15" s="118" t="s">
        <v>31</v>
      </c>
      <c r="C15" s="118"/>
      <c r="D15" s="118"/>
      <c r="E15" s="118"/>
      <c r="F15" s="118"/>
      <c r="G15" s="118"/>
      <c r="H15" s="13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8"/>
      <c r="C16" s="38"/>
      <c r="D16" s="38"/>
      <c r="E16" s="38"/>
      <c r="F16" s="38"/>
      <c r="G16" s="13"/>
      <c r="H16" s="13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8"/>
      <c r="C17" s="38"/>
      <c r="D17" s="38"/>
      <c r="E17" s="38"/>
      <c r="F17" s="38"/>
      <c r="G17" s="13"/>
      <c r="H17" s="13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x14ac:dyDescent="0.25">
      <c r="B18" s="38"/>
      <c r="C18" s="38"/>
      <c r="D18" s="38"/>
      <c r="E18" s="38"/>
      <c r="F18" s="38"/>
      <c r="G18" s="13"/>
      <c r="H18" s="1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C19" s="21"/>
      <c r="D19" s="29"/>
      <c r="E19" s="21"/>
      <c r="F19" s="21"/>
      <c r="G19" s="13"/>
      <c r="H19" s="1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H20" s="3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13"/>
      <c r="H21" s="13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13"/>
      <c r="H22" s="1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13"/>
      <c r="H23" s="1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13"/>
      <c r="H24" s="1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13"/>
      <c r="H25" s="1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13"/>
      <c r="H26" s="1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13"/>
      <c r="H27" s="1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13"/>
      <c r="H28" s="1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13"/>
      <c r="H29" s="1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13"/>
      <c r="H30" s="1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13"/>
      <c r="H31" s="1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13"/>
      <c r="H32" s="1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3"/>
      <c r="H33" s="1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3"/>
      <c r="H34" s="1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3"/>
      <c r="H35" s="1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3"/>
      <c r="H36" s="1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3"/>
      <c r="H37" s="1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3"/>
      <c r="H38" s="1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3"/>
      <c r="H39" s="1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3"/>
      <c r="H40" s="1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3"/>
      <c r="H41" s="1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3"/>
      <c r="H42" s="1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3"/>
      <c r="H43" s="1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3"/>
      <c r="H44" s="1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3"/>
      <c r="H45" s="1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3"/>
      <c r="H46" s="1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3"/>
      <c r="H47" s="1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3"/>
      <c r="H48" s="1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3"/>
      <c r="H49" s="1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3"/>
      <c r="H50" s="1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3"/>
      <c r="H51" s="1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3"/>
      <c r="H52" s="1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3"/>
      <c r="H53" s="1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3"/>
      <c r="H54" s="1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3"/>
      <c r="H55" s="1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3"/>
      <c r="H56" s="1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3"/>
      <c r="H57" s="1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3"/>
      <c r="H58" s="1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3"/>
      <c r="H59" s="1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3"/>
      <c r="H60" s="1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3"/>
      <c r="H61" s="1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3"/>
      <c r="H62" s="1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3"/>
      <c r="H63" s="1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3"/>
      <c r="H64" s="1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3"/>
      <c r="H65" s="1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3"/>
      <c r="H66" s="1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3"/>
      <c r="H67" s="1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3"/>
      <c r="H68" s="1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3"/>
      <c r="H69" s="1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3"/>
      <c r="H70" s="1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3"/>
      <c r="H71" s="1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3"/>
      <c r="H72" s="1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3"/>
      <c r="H73" s="1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3"/>
      <c r="H74" s="1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3"/>
      <c r="H75" s="1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3"/>
      <c r="H76" s="1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3"/>
      <c r="H77" s="1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3"/>
      <c r="H78" s="1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3"/>
      <c r="H79" s="1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3"/>
      <c r="H80" s="1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3"/>
      <c r="H81" s="1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3"/>
      <c r="H82" s="1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3"/>
      <c r="H83" s="1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3"/>
      <c r="H84" s="1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3"/>
      <c r="H85" s="1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3"/>
      <c r="H86" s="1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3"/>
      <c r="H87" s="1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3"/>
      <c r="H88" s="1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3"/>
      <c r="H89" s="1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3"/>
      <c r="H90" s="1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3"/>
      <c r="H91" s="1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3"/>
      <c r="H92" s="1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3"/>
      <c r="H93" s="1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3"/>
      <c r="H94" s="1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3"/>
      <c r="H95" s="1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3"/>
      <c r="H96" s="1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3"/>
      <c r="H97" s="13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3"/>
      <c r="H98" s="13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3"/>
      <c r="H99" s="13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3"/>
      <c r="H100" s="13"/>
      <c r="I100" s="11"/>
      <c r="J100" s="11"/>
      <c r="K100" s="11"/>
      <c r="L100" s="11"/>
      <c r="M100" s="11"/>
      <c r="N100" s="5"/>
      <c r="O100" s="5"/>
      <c r="P100" s="5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</sheetData>
  <sheetProtection algorithmName="SHA-512" hashValue="HIGUPRKgjAFVlm9PYBCVQTabwZe+NHAXsfeEh/e9bPsJsgUUIfg8yg5Uk64Y11EIz5u1ieAoXEPG3RLSfisH8A==" saltValue="at8sb4NpMopACRsYnN54eA==" spinCount="100000" sheet="1" objects="1" scenarios="1"/>
  <mergeCells count="39">
    <mergeCell ref="B1:D1"/>
    <mergeCell ref="G5:H5"/>
    <mergeCell ref="B15:G15"/>
    <mergeCell ref="R14:T14"/>
    <mergeCell ref="R13:T13"/>
    <mergeCell ref="B13:G13"/>
    <mergeCell ref="B14:H14"/>
    <mergeCell ref="I7:I8"/>
    <mergeCell ref="C7:C8"/>
    <mergeCell ref="D7:D8"/>
    <mergeCell ref="E7:E8"/>
    <mergeCell ref="B7:B8"/>
    <mergeCell ref="Q7:Q8"/>
    <mergeCell ref="P7:P8"/>
    <mergeCell ref="O7:O8"/>
    <mergeCell ref="V7:V8"/>
    <mergeCell ref="U7:U8"/>
    <mergeCell ref="T7:T8"/>
    <mergeCell ref="N7:N8"/>
    <mergeCell ref="M7:M8"/>
    <mergeCell ref="L7:L8"/>
    <mergeCell ref="J7:J8"/>
    <mergeCell ref="K7:K8"/>
    <mergeCell ref="B9:B10"/>
    <mergeCell ref="C9:C10"/>
    <mergeCell ref="D9:D10"/>
    <mergeCell ref="E9:E10"/>
    <mergeCell ref="I9:I11"/>
    <mergeCell ref="J9:J11"/>
    <mergeCell ref="O9:O11"/>
    <mergeCell ref="V9:V10"/>
    <mergeCell ref="U9:U11"/>
    <mergeCell ref="K9:K11"/>
    <mergeCell ref="M9:M11"/>
    <mergeCell ref="N9:N11"/>
    <mergeCell ref="Q9:Q10"/>
    <mergeCell ref="P9:P10"/>
    <mergeCell ref="T9:T10"/>
    <mergeCell ref="L9:L10"/>
  </mergeCells>
  <conditionalFormatting sqref="G7:H11 R7:R11">
    <cfRule type="notContainsBlanks" dxfId="7" priority="77">
      <formula>LEN(TRIM(G7))&gt;0</formula>
    </cfRule>
    <cfRule type="notContainsBlanks" dxfId="6" priority="78">
      <formula>LEN(TRIM(G7))&gt;0</formula>
    </cfRule>
    <cfRule type="containsBlanks" dxfId="5" priority="80">
      <formula>LEN(TRIM(G7))=0</formula>
    </cfRule>
  </conditionalFormatting>
  <conditionalFormatting sqref="G7:H11">
    <cfRule type="notContainsBlanks" dxfId="4" priority="76">
      <formula>LEN(TRIM(G7))&gt;0</formula>
    </cfRule>
  </conditionalFormatting>
  <conditionalFormatting sqref="T7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T9 T11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19685039370078741" right="0.15748031496062992" top="3.937007874015748E-2" bottom="0.11811023622047245" header="7.874015748031496E-2" footer="7.874015748031496E-2"/>
  <pageSetup paperSize="9" scale="26" orientation="landscape" r:id="rId1"/>
  <ignoredErrors>
    <ignoredError sqref="S8:S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2024-10-17T09:06:12Z</cp:lastPrinted>
  <dcterms:created xsi:type="dcterms:W3CDTF">2014-03-05T12:43:32Z</dcterms:created>
  <dcterms:modified xsi:type="dcterms:W3CDTF">2024-10-17T10:21:53Z</dcterms:modified>
</cp:coreProperties>
</file>