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8\1 výzva\"/>
    </mc:Choice>
  </mc:AlternateContent>
  <xr:revisionPtr revIDLastSave="0" documentId="13_ncr:1_{1E1580FF-5E84-470F-A333-FC9F10E121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R25" i="1"/>
  <c r="O26" i="1"/>
  <c r="O27" i="1"/>
  <c r="O28" i="1"/>
  <c r="O29" i="1"/>
  <c r="O30" i="1"/>
  <c r="R26" i="1"/>
  <c r="S26" i="1"/>
  <c r="R27" i="1"/>
  <c r="S27" i="1"/>
  <c r="R28" i="1"/>
  <c r="S28" i="1"/>
  <c r="R29" i="1"/>
  <c r="S29" i="1"/>
  <c r="R30" i="1"/>
  <c r="S30" i="1"/>
  <c r="H26" i="1"/>
  <c r="H27" i="1"/>
  <c r="H28" i="1"/>
  <c r="H29" i="1"/>
  <c r="H30" i="1"/>
  <c r="O21" i="1"/>
  <c r="O22" i="1"/>
  <c r="O23" i="1"/>
  <c r="O24" i="1"/>
  <c r="O25" i="1"/>
  <c r="R21" i="1"/>
  <c r="S21" i="1"/>
  <c r="R22" i="1"/>
  <c r="S22" i="1"/>
  <c r="R23" i="1"/>
  <c r="S23" i="1"/>
  <c r="R24" i="1"/>
  <c r="S24" i="1"/>
  <c r="H21" i="1"/>
  <c r="H22" i="1"/>
  <c r="H23" i="1"/>
  <c r="H24" i="1"/>
  <c r="H25" i="1"/>
  <c r="R12" i="1"/>
  <c r="S16" i="1"/>
  <c r="R18" i="1"/>
  <c r="S11" i="1"/>
  <c r="R15" i="1"/>
  <c r="O12" i="1"/>
  <c r="O13" i="1"/>
  <c r="O14" i="1"/>
  <c r="O15" i="1"/>
  <c r="O16" i="1"/>
  <c r="O17" i="1"/>
  <c r="O18" i="1"/>
  <c r="O19" i="1"/>
  <c r="O20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S25" i="1" l="1"/>
  <c r="S13" i="1"/>
  <c r="R16" i="1"/>
  <c r="S18" i="1"/>
  <c r="S15" i="1"/>
  <c r="S12" i="1"/>
  <c r="H7" i="1"/>
  <c r="H8" i="1"/>
  <c r="S8" i="1" l="1"/>
  <c r="R8" i="1"/>
  <c r="O8" i="1"/>
  <c r="O7" i="1" l="1"/>
  <c r="P33" i="1" s="1"/>
  <c r="S7" i="1" l="1"/>
  <c r="R7" i="1"/>
  <c r="Q33" i="1" s="1"/>
</calcChain>
</file>

<file path=xl/sharedStrings.xml><?xml version="1.0" encoding="utf-8"?>
<sst xmlns="http://schemas.openxmlformats.org/spreadsheetml/2006/main" count="125" uniqueCount="79">
  <si>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</si>
  <si>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</si>
  <si>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</si>
  <si>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</si>
  <si>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</si>
  <si>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</si>
  <si>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</si>
  <si>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</si>
  <si>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</si>
  <si>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</si>
  <si>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</si>
  <si>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</si>
  <si>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</si>
  <si>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</si>
  <si>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</si>
  <si>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</si>
  <si>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</si>
  <si>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</si>
  <si>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</si>
  <si>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</si>
  <si>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</si>
  <si>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</si>
  <si>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</si>
  <si>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</si>
  <si>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</si>
  <si>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</si>
  <si>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</si>
  <si>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</si>
  <si>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</si>
  <si>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</si>
  <si>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</si>
  <si>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058 - 2024 (originální)</t>
  </si>
  <si>
    <t>ks</t>
  </si>
  <si>
    <t>Odpadní nádobka do Kyocera TASKalfa 4052ci</t>
  </si>
  <si>
    <t>Odpadní nádobka do tiskárny Triumph Adler 350ci</t>
  </si>
  <si>
    <t>Cartridge inkoustová náplň Multipack do tiskárny HP OfficeJet Pro 9022</t>
  </si>
  <si>
    <t>NE</t>
  </si>
  <si>
    <t>DFPR - Ing. Lenka Brychcínová, 
Tel.: 37763 7001</t>
  </si>
  <si>
    <t>Sady Pětatřicátníků 14,
301 00 Plzeň,
Fakulta právnická - Kancelář děkana, 
místnost PC 213</t>
  </si>
  <si>
    <t>NTIS - Ing. Jaroslav Šebesta,  
Tel.: 37763 2131</t>
  </si>
  <si>
    <t>Technická 8, 
301 00 Plzeň, 
Fakulta aplikovaných věd - Nové technologie pro informační společnost
(NTIS),
místnost UC 431</t>
  </si>
  <si>
    <t>CVM - Blanka Procházková, 
Tel.: 37763 4755,
E-mail: prochazkova@tandem-org.cz</t>
  </si>
  <si>
    <t>Riegrova 17, 
301 00 Plzeň, 
Koordinační centrum česko-německých výměn mládeže Tandem - Sekretariát,
1. patro - místnost RS 201</t>
  </si>
  <si>
    <t>PR-P Bc. Petra Sochorcová,
Tel.: 37763 1355</t>
  </si>
  <si>
    <t>Univerzitní 20, 
301 00 Plzeň, 
Odbor studijní a pedagogické činnosti,
místnost  UI 213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</si>
  <si>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</si>
  <si>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</si>
  <si>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</si>
  <si>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</si>
  <si>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t>Originální toner. Výtěžnost 30 000 stran.</t>
  </si>
  <si>
    <t>Originální toner. Výtěžnost 20 000 stran.</t>
  </si>
  <si>
    <t>Originální odpadní nádobka. Výtěžnost 40 000 stran.</t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</si>
  <si>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</si>
  <si>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t>Originální toner. Výtěžost 18 000 stran.</t>
  </si>
  <si>
    <r>
      <t>Toner do tiskárny Triumph Adler 350ci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</si>
  <si>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t>Originální toner. Výtěžnost 12 000 stran.</t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</si>
  <si>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</si>
  <si>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</si>
  <si>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t>Originální  odpadní nádobka. Výtěžnost 44 000 stran.</t>
  </si>
  <si>
    <t>Originální Multipack- čtyřbalení inkoustová náplň 1x černá, azurová, purpurová, žlutá, pro tiskárny HP OfficeJet Pro 9022.
Kapacita černé 1 000 stran a barevné náplně 3x 700 stran A4 při 5% pokrytí.</t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</si>
  <si>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</si>
  <si>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Kyocera TASKalfa 2554ci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</si>
  <si>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</si>
  <si>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Triumph-Adler 2507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</si>
  <si>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Triumph-Adler 2507 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</si>
  <si>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Kyocera TASKalfa 2554ci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</si>
  <si>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25 000 stran.</t>
  </si>
  <si>
    <r>
      <t xml:space="preserve">Toner do tiskárny OKI B710 -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</si>
  <si>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3015 -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</si>
  <si>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</si>
  <si>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MC362 -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</si>
  <si>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MC362 -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</si>
  <si>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Toner do tiskárny OKI MC362 -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</si>
  <si>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Toner do tiskárny OKI MC362 - </t>
    </r>
    <r>
      <rPr>
        <b/>
        <sz val="11"/>
        <color theme="1"/>
        <rFont val="Calibri"/>
        <family val="2"/>
        <charset val="238"/>
        <scheme val="minor"/>
      </rPr>
      <t>yelow</t>
    </r>
  </si>
  <si>
    <t>Originální toner. Výtěžnost 15 000 stran.</t>
  </si>
  <si>
    <t>Originální toner. Výtěžnost  6 000 stran.</t>
  </si>
  <si>
    <t>Originální toner. Výtěžnost 18 000 stran.</t>
  </si>
  <si>
    <t>Originální toner. Výtěžnost 3 500 stran.</t>
  </si>
  <si>
    <t>Originální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</si>
</sst>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63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left" vertical="center" wrapText="1" inden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0" fillId="4" borderId="12" xfId="0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0" fillId="4" borderId="21" xfId="0" applyFill="1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23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80"/>
  <sheetViews>
    <sheetView tabSelected="1" zoomScaleNormal="100" workbookViewId="0">
      <selection activeCell="P29" sqref="P29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46" customWidth="1"/>
    <col min="5" max="5" width="11.28515625" style="4" customWidth="1"/>
    <col min="6" max="6" width="71.28515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31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29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x14ac:dyDescent="0.25">
      <c r="B7" s="36">
        <v>1</v>
      </c>
      <c r="C7" s="37" t="s">
        <v>45</v>
      </c>
      <c r="D7" s="38">
        <v>5</v>
      </c>
      <c r="E7" s="39" t="s">
        <v>32</v>
      </c>
      <c r="F7" s="37" t="s">
        <v>49</v>
      </c>
      <c r="G7" s="149"/>
      <c r="H7" s="40" t="str">
        <f t="shared" ref="H7:H30" si="0">IF(P7&gt;1999,"ANO","NE")</f>
        <v>NE</v>
      </c>
      <c r="I7" s="41" t="s">
        <v>28</v>
      </c>
      <c r="J7" s="42" t="s">
        <v>36</v>
      </c>
      <c r="K7" s="43"/>
      <c r="L7" s="44" t="s">
        <v>37</v>
      </c>
      <c r="M7" s="44" t="s">
        <v>38</v>
      </c>
      <c r="N7" s="45" t="s">
        <v>30</v>
      </c>
      <c r="O7" s="46">
        <f>D7*P7</f>
        <v>7500</v>
      </c>
      <c r="P7" s="47">
        <v>1500</v>
      </c>
      <c r="Q7" s="156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46</v>
      </c>
      <c r="D8" s="53">
        <v>3</v>
      </c>
      <c r="E8" s="54" t="s">
        <v>32</v>
      </c>
      <c r="F8" s="52" t="s">
        <v>50</v>
      </c>
      <c r="G8" s="150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30" si="2">D8*P8</f>
        <v>8550</v>
      </c>
      <c r="P8" s="61">
        <v>2850</v>
      </c>
      <c r="Q8" s="157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47</v>
      </c>
      <c r="D9" s="53">
        <v>3</v>
      </c>
      <c r="E9" s="54" t="s">
        <v>32</v>
      </c>
      <c r="F9" s="52" t="s">
        <v>50</v>
      </c>
      <c r="G9" s="150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8550</v>
      </c>
      <c r="P9" s="61">
        <v>2850</v>
      </c>
      <c r="Q9" s="157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x14ac:dyDescent="0.25">
      <c r="B10" s="51">
        <v>4</v>
      </c>
      <c r="C10" s="52" t="s">
        <v>48</v>
      </c>
      <c r="D10" s="53">
        <v>3</v>
      </c>
      <c r="E10" s="54" t="s">
        <v>32</v>
      </c>
      <c r="F10" s="52" t="s">
        <v>50</v>
      </c>
      <c r="G10" s="150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8550</v>
      </c>
      <c r="P10" s="61">
        <v>2850</v>
      </c>
      <c r="Q10" s="157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51">
        <v>5</v>
      </c>
      <c r="C11" s="65" t="s">
        <v>33</v>
      </c>
      <c r="D11" s="53">
        <v>2</v>
      </c>
      <c r="E11" s="54" t="s">
        <v>32</v>
      </c>
      <c r="F11" s="52" t="s">
        <v>51</v>
      </c>
      <c r="G11" s="150"/>
      <c r="H11" s="55" t="str">
        <f t="shared" si="0"/>
        <v>NE</v>
      </c>
      <c r="I11" s="56"/>
      <c r="J11" s="57"/>
      <c r="K11" s="58"/>
      <c r="L11" s="57"/>
      <c r="M11" s="57"/>
      <c r="N11" s="59"/>
      <c r="O11" s="60">
        <f t="shared" si="2"/>
        <v>540</v>
      </c>
      <c r="P11" s="61">
        <v>270</v>
      </c>
      <c r="Q11" s="157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x14ac:dyDescent="0.25">
      <c r="B12" s="51">
        <v>6</v>
      </c>
      <c r="C12" s="52" t="s">
        <v>52</v>
      </c>
      <c r="D12" s="53">
        <v>2</v>
      </c>
      <c r="E12" s="54" t="s">
        <v>32</v>
      </c>
      <c r="F12" s="52" t="s">
        <v>53</v>
      </c>
      <c r="G12" s="150"/>
      <c r="H12" s="55" t="str">
        <f t="shared" si="0"/>
        <v>NE</v>
      </c>
      <c r="I12" s="56"/>
      <c r="J12" s="57"/>
      <c r="K12" s="58"/>
      <c r="L12" s="57"/>
      <c r="M12" s="57"/>
      <c r="N12" s="59"/>
      <c r="O12" s="60">
        <f t="shared" si="2"/>
        <v>2500</v>
      </c>
      <c r="P12" s="61">
        <v>1250</v>
      </c>
      <c r="Q12" s="157"/>
      <c r="R12" s="62">
        <f t="shared" ref="R12:R20" si="11">D12*Q12</f>
        <v>0</v>
      </c>
      <c r="S12" s="63" t="str">
        <f t="shared" ref="S12:S20" si="12">IF(ISNUMBER(Q12), IF(Q12&gt;P12,"NEVYHOVUJE","VYHOVUJE")," ")</f>
        <v xml:space="preserve"> </v>
      </c>
      <c r="T12" s="64"/>
      <c r="U12" s="64"/>
    </row>
    <row r="13" spans="2:21" ht="41.25" customHeight="1" x14ac:dyDescent="0.25">
      <c r="B13" s="51">
        <v>7</v>
      </c>
      <c r="C13" s="52" t="s">
        <v>54</v>
      </c>
      <c r="D13" s="53">
        <v>1</v>
      </c>
      <c r="E13" s="54" t="s">
        <v>32</v>
      </c>
      <c r="F13" s="52" t="s">
        <v>55</v>
      </c>
      <c r="G13" s="150"/>
      <c r="H13" s="55" t="str">
        <f t="shared" si="0"/>
        <v>ANO</v>
      </c>
      <c r="I13" s="56"/>
      <c r="J13" s="57"/>
      <c r="K13" s="58"/>
      <c r="L13" s="57"/>
      <c r="M13" s="57"/>
      <c r="N13" s="59"/>
      <c r="O13" s="60">
        <f t="shared" si="2"/>
        <v>2250</v>
      </c>
      <c r="P13" s="61">
        <v>2250</v>
      </c>
      <c r="Q13" s="157"/>
      <c r="R13" s="62">
        <f t="shared" si="11"/>
        <v>0</v>
      </c>
      <c r="S13" s="63" t="str">
        <f t="shared" si="12"/>
        <v xml:space="preserve"> </v>
      </c>
      <c r="T13" s="64"/>
      <c r="U13" s="64"/>
    </row>
    <row r="14" spans="2:21" ht="41.25" customHeight="1" x14ac:dyDescent="0.25">
      <c r="B14" s="51">
        <v>8</v>
      </c>
      <c r="C14" s="52" t="s">
        <v>56</v>
      </c>
      <c r="D14" s="53">
        <v>1</v>
      </c>
      <c r="E14" s="54" t="s">
        <v>32</v>
      </c>
      <c r="F14" s="52" t="s">
        <v>55</v>
      </c>
      <c r="G14" s="150"/>
      <c r="H14" s="55" t="str">
        <f t="shared" si="0"/>
        <v>ANO</v>
      </c>
      <c r="I14" s="56"/>
      <c r="J14" s="57"/>
      <c r="K14" s="58"/>
      <c r="L14" s="57"/>
      <c r="M14" s="57"/>
      <c r="N14" s="59"/>
      <c r="O14" s="60">
        <f t="shared" si="2"/>
        <v>2250</v>
      </c>
      <c r="P14" s="61">
        <v>2250</v>
      </c>
      <c r="Q14" s="157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41.25" customHeight="1" x14ac:dyDescent="0.25">
      <c r="B15" s="51">
        <v>9</v>
      </c>
      <c r="C15" s="52" t="s">
        <v>57</v>
      </c>
      <c r="D15" s="53">
        <v>1</v>
      </c>
      <c r="E15" s="54" t="s">
        <v>32</v>
      </c>
      <c r="F15" s="52" t="s">
        <v>55</v>
      </c>
      <c r="G15" s="150"/>
      <c r="H15" s="55" t="str">
        <f t="shared" si="0"/>
        <v>ANO</v>
      </c>
      <c r="I15" s="56"/>
      <c r="J15" s="57"/>
      <c r="K15" s="58"/>
      <c r="L15" s="57"/>
      <c r="M15" s="57"/>
      <c r="N15" s="59"/>
      <c r="O15" s="60">
        <f t="shared" si="2"/>
        <v>2250</v>
      </c>
      <c r="P15" s="61">
        <v>2250</v>
      </c>
      <c r="Q15" s="157"/>
      <c r="R15" s="62">
        <f t="shared" si="11"/>
        <v>0</v>
      </c>
      <c r="S15" s="63" t="str">
        <f t="shared" si="12"/>
        <v xml:space="preserve"> </v>
      </c>
      <c r="T15" s="64"/>
      <c r="U15" s="64"/>
    </row>
    <row r="16" spans="2:21" ht="41.25" customHeight="1" thickBot="1" x14ac:dyDescent="0.3">
      <c r="B16" s="66">
        <v>10</v>
      </c>
      <c r="C16" s="67" t="s">
        <v>34</v>
      </c>
      <c r="D16" s="68">
        <v>1</v>
      </c>
      <c r="E16" s="69" t="s">
        <v>32</v>
      </c>
      <c r="F16" s="70" t="s">
        <v>58</v>
      </c>
      <c r="G16" s="151"/>
      <c r="H16" s="71" t="str">
        <f t="shared" si="0"/>
        <v>NE</v>
      </c>
      <c r="I16" s="56"/>
      <c r="J16" s="57"/>
      <c r="K16" s="58"/>
      <c r="L16" s="57"/>
      <c r="M16" s="57"/>
      <c r="N16" s="59"/>
      <c r="O16" s="72">
        <f t="shared" si="2"/>
        <v>360</v>
      </c>
      <c r="P16" s="73">
        <v>360</v>
      </c>
      <c r="Q16" s="158"/>
      <c r="R16" s="74">
        <f t="shared" si="11"/>
        <v>0</v>
      </c>
      <c r="S16" s="75" t="str">
        <f t="shared" si="12"/>
        <v xml:space="preserve"> </v>
      </c>
      <c r="T16" s="64"/>
      <c r="U16" s="64"/>
    </row>
    <row r="17" spans="2:21" ht="105.75" thickBot="1" x14ac:dyDescent="0.3">
      <c r="B17" s="76">
        <v>11</v>
      </c>
      <c r="C17" s="77" t="s">
        <v>35</v>
      </c>
      <c r="D17" s="78">
        <v>1</v>
      </c>
      <c r="E17" s="79" t="s">
        <v>32</v>
      </c>
      <c r="F17" s="80" t="s">
        <v>59</v>
      </c>
      <c r="G17" s="152"/>
      <c r="H17" s="81" t="str">
        <f t="shared" si="0"/>
        <v>ANO</v>
      </c>
      <c r="I17" s="82" t="s">
        <v>28</v>
      </c>
      <c r="J17" s="82" t="s">
        <v>36</v>
      </c>
      <c r="K17" s="83"/>
      <c r="L17" s="82" t="s">
        <v>39</v>
      </c>
      <c r="M17" s="82" t="s">
        <v>40</v>
      </c>
      <c r="N17" s="84" t="s">
        <v>30</v>
      </c>
      <c r="O17" s="85">
        <f t="shared" si="2"/>
        <v>2000</v>
      </c>
      <c r="P17" s="86">
        <v>2000</v>
      </c>
      <c r="Q17" s="159"/>
      <c r="R17" s="87">
        <f t="shared" si="11"/>
        <v>0</v>
      </c>
      <c r="S17" s="88" t="str">
        <f t="shared" si="12"/>
        <v xml:space="preserve"> </v>
      </c>
      <c r="T17" s="79"/>
      <c r="U17" s="79" t="s">
        <v>11</v>
      </c>
    </row>
    <row r="18" spans="2:21" ht="41.25" customHeight="1" x14ac:dyDescent="0.25">
      <c r="B18" s="89">
        <v>12</v>
      </c>
      <c r="C18" s="90" t="s">
        <v>65</v>
      </c>
      <c r="D18" s="91">
        <v>2</v>
      </c>
      <c r="E18" s="92" t="s">
        <v>32</v>
      </c>
      <c r="F18" s="90" t="s">
        <v>66</v>
      </c>
      <c r="G18" s="153"/>
      <c r="H18" s="93" t="str">
        <f t="shared" si="0"/>
        <v>NE</v>
      </c>
      <c r="I18" s="94" t="s">
        <v>28</v>
      </c>
      <c r="J18" s="94" t="s">
        <v>36</v>
      </c>
      <c r="K18" s="58"/>
      <c r="L18" s="94" t="s">
        <v>41</v>
      </c>
      <c r="M18" s="94" t="s">
        <v>42</v>
      </c>
      <c r="N18" s="59" t="s">
        <v>30</v>
      </c>
      <c r="O18" s="95">
        <f t="shared" si="2"/>
        <v>3200</v>
      </c>
      <c r="P18" s="96">
        <v>1600</v>
      </c>
      <c r="Q18" s="160"/>
      <c r="R18" s="97">
        <f t="shared" si="11"/>
        <v>0</v>
      </c>
      <c r="S18" s="98" t="str">
        <f t="shared" si="12"/>
        <v xml:space="preserve"> </v>
      </c>
      <c r="T18" s="64"/>
      <c r="U18" s="64" t="s">
        <v>10</v>
      </c>
    </row>
    <row r="19" spans="2:21" ht="41.25" customHeight="1" x14ac:dyDescent="0.25">
      <c r="B19" s="51">
        <v>13</v>
      </c>
      <c r="C19" s="52" t="s">
        <v>60</v>
      </c>
      <c r="D19" s="53">
        <v>2</v>
      </c>
      <c r="E19" s="54" t="s">
        <v>32</v>
      </c>
      <c r="F19" s="52" t="s">
        <v>55</v>
      </c>
      <c r="G19" s="150"/>
      <c r="H19" s="55" t="str">
        <f t="shared" si="0"/>
        <v>NE</v>
      </c>
      <c r="I19" s="94"/>
      <c r="J19" s="94"/>
      <c r="K19" s="58"/>
      <c r="L19" s="56"/>
      <c r="M19" s="56"/>
      <c r="N19" s="59"/>
      <c r="O19" s="60">
        <f t="shared" si="2"/>
        <v>3840</v>
      </c>
      <c r="P19" s="61">
        <v>1920</v>
      </c>
      <c r="Q19" s="157"/>
      <c r="R19" s="62">
        <f t="shared" si="11"/>
        <v>0</v>
      </c>
      <c r="S19" s="63" t="str">
        <f t="shared" si="12"/>
        <v xml:space="preserve"> </v>
      </c>
      <c r="T19" s="64"/>
      <c r="U19" s="64"/>
    </row>
    <row r="20" spans="2:21" ht="41.25" customHeight="1" x14ac:dyDescent="0.25">
      <c r="B20" s="51">
        <v>14</v>
      </c>
      <c r="C20" s="52" t="s">
        <v>61</v>
      </c>
      <c r="D20" s="53">
        <v>2</v>
      </c>
      <c r="E20" s="54" t="s">
        <v>32</v>
      </c>
      <c r="F20" s="52" t="s">
        <v>55</v>
      </c>
      <c r="G20" s="150"/>
      <c r="H20" s="55" t="str">
        <f t="shared" si="0"/>
        <v>NE</v>
      </c>
      <c r="I20" s="94"/>
      <c r="J20" s="94"/>
      <c r="K20" s="58"/>
      <c r="L20" s="56"/>
      <c r="M20" s="56"/>
      <c r="N20" s="59"/>
      <c r="O20" s="60">
        <f t="shared" si="2"/>
        <v>3840</v>
      </c>
      <c r="P20" s="61">
        <v>1920</v>
      </c>
      <c r="Q20" s="157"/>
      <c r="R20" s="62">
        <f t="shared" si="11"/>
        <v>0</v>
      </c>
      <c r="S20" s="63" t="str">
        <f t="shared" si="12"/>
        <v xml:space="preserve"> </v>
      </c>
      <c r="T20" s="64"/>
      <c r="U20" s="64"/>
    </row>
    <row r="21" spans="2:21" ht="41.25" customHeight="1" x14ac:dyDescent="0.25">
      <c r="B21" s="51">
        <v>15</v>
      </c>
      <c r="C21" s="52" t="s">
        <v>62</v>
      </c>
      <c r="D21" s="53">
        <v>2</v>
      </c>
      <c r="E21" s="54" t="s">
        <v>32</v>
      </c>
      <c r="F21" s="52" t="s">
        <v>55</v>
      </c>
      <c r="G21" s="150"/>
      <c r="H21" s="55" t="str">
        <f t="shared" si="0"/>
        <v>NE</v>
      </c>
      <c r="I21" s="94"/>
      <c r="J21" s="94"/>
      <c r="K21" s="58"/>
      <c r="L21" s="56"/>
      <c r="M21" s="56"/>
      <c r="N21" s="59"/>
      <c r="O21" s="60">
        <f t="shared" si="2"/>
        <v>3840</v>
      </c>
      <c r="P21" s="61">
        <v>1920</v>
      </c>
      <c r="Q21" s="157"/>
      <c r="R21" s="62">
        <f t="shared" ref="R21:R25" si="13">D21*Q21</f>
        <v>0</v>
      </c>
      <c r="S21" s="63" t="str">
        <f t="shared" ref="S21:S25" si="14">IF(ISNUMBER(Q21), IF(Q21&gt;P21,"NEVYHOVUJE","VYHOVUJE")," ")</f>
        <v xml:space="preserve"> </v>
      </c>
      <c r="T21" s="64"/>
      <c r="U21" s="64"/>
    </row>
    <row r="22" spans="2:21" ht="41.25" customHeight="1" x14ac:dyDescent="0.25">
      <c r="B22" s="51">
        <v>16</v>
      </c>
      <c r="C22" s="52" t="s">
        <v>63</v>
      </c>
      <c r="D22" s="53">
        <v>1</v>
      </c>
      <c r="E22" s="54" t="s">
        <v>32</v>
      </c>
      <c r="F22" s="52" t="s">
        <v>50</v>
      </c>
      <c r="G22" s="150"/>
      <c r="H22" s="55" t="str">
        <f t="shared" si="0"/>
        <v>NE</v>
      </c>
      <c r="I22" s="94"/>
      <c r="J22" s="94"/>
      <c r="K22" s="58"/>
      <c r="L22" s="56"/>
      <c r="M22" s="56"/>
      <c r="N22" s="59"/>
      <c r="O22" s="60">
        <f t="shared" si="2"/>
        <v>1600</v>
      </c>
      <c r="P22" s="61">
        <v>1600</v>
      </c>
      <c r="Q22" s="157"/>
      <c r="R22" s="62">
        <f t="shared" si="13"/>
        <v>0</v>
      </c>
      <c r="S22" s="63" t="str">
        <f t="shared" si="14"/>
        <v xml:space="preserve"> </v>
      </c>
      <c r="T22" s="64"/>
      <c r="U22" s="64"/>
    </row>
    <row r="23" spans="2:21" ht="41.25" customHeight="1" thickBot="1" x14ac:dyDescent="0.3">
      <c r="B23" s="66">
        <v>17</v>
      </c>
      <c r="C23" s="70" t="s">
        <v>64</v>
      </c>
      <c r="D23" s="68">
        <v>1</v>
      </c>
      <c r="E23" s="69" t="s">
        <v>32</v>
      </c>
      <c r="F23" s="70" t="s">
        <v>55</v>
      </c>
      <c r="G23" s="151"/>
      <c r="H23" s="71" t="str">
        <f t="shared" si="0"/>
        <v>ANO</v>
      </c>
      <c r="I23" s="94"/>
      <c r="J23" s="94"/>
      <c r="K23" s="58"/>
      <c r="L23" s="56"/>
      <c r="M23" s="56"/>
      <c r="N23" s="59"/>
      <c r="O23" s="72">
        <f t="shared" si="2"/>
        <v>2400</v>
      </c>
      <c r="P23" s="73">
        <v>2400</v>
      </c>
      <c r="Q23" s="158"/>
      <c r="R23" s="74">
        <f t="shared" si="13"/>
        <v>0</v>
      </c>
      <c r="S23" s="75" t="str">
        <f t="shared" si="14"/>
        <v xml:space="preserve"> </v>
      </c>
      <c r="T23" s="64"/>
      <c r="U23" s="64"/>
    </row>
    <row r="24" spans="2:21" ht="41.25" customHeight="1" x14ac:dyDescent="0.25">
      <c r="B24" s="99">
        <v>18</v>
      </c>
      <c r="C24" s="100" t="s">
        <v>67</v>
      </c>
      <c r="D24" s="101">
        <v>1</v>
      </c>
      <c r="E24" s="102" t="s">
        <v>32</v>
      </c>
      <c r="F24" s="100" t="s">
        <v>74</v>
      </c>
      <c r="G24" s="154"/>
      <c r="H24" s="103" t="str">
        <f t="shared" si="0"/>
        <v>ANO</v>
      </c>
      <c r="I24" s="104" t="s">
        <v>28</v>
      </c>
      <c r="J24" s="104" t="s">
        <v>36</v>
      </c>
      <c r="K24" s="105"/>
      <c r="L24" s="104" t="s">
        <v>43</v>
      </c>
      <c r="M24" s="104" t="s">
        <v>44</v>
      </c>
      <c r="N24" s="106" t="s">
        <v>30</v>
      </c>
      <c r="O24" s="107">
        <f t="shared" si="2"/>
        <v>5000</v>
      </c>
      <c r="P24" s="108">
        <v>5000</v>
      </c>
      <c r="Q24" s="161"/>
      <c r="R24" s="109">
        <f t="shared" si="13"/>
        <v>0</v>
      </c>
      <c r="S24" s="110" t="str">
        <f t="shared" si="14"/>
        <v xml:space="preserve"> </v>
      </c>
      <c r="T24" s="111"/>
      <c r="U24" s="111" t="s">
        <v>10</v>
      </c>
    </row>
    <row r="25" spans="2:21" ht="41.25" customHeight="1" x14ac:dyDescent="0.25">
      <c r="B25" s="51">
        <v>19</v>
      </c>
      <c r="C25" s="52" t="s">
        <v>68</v>
      </c>
      <c r="D25" s="53">
        <v>1</v>
      </c>
      <c r="E25" s="54" t="s">
        <v>32</v>
      </c>
      <c r="F25" s="52" t="s">
        <v>75</v>
      </c>
      <c r="G25" s="150"/>
      <c r="H25" s="55" t="str">
        <f t="shared" si="0"/>
        <v>ANO</v>
      </c>
      <c r="I25" s="94"/>
      <c r="J25" s="94"/>
      <c r="K25" s="58"/>
      <c r="L25" s="57"/>
      <c r="M25" s="57"/>
      <c r="N25" s="59"/>
      <c r="O25" s="60">
        <f t="shared" si="2"/>
        <v>4000</v>
      </c>
      <c r="P25" s="61">
        <v>4000</v>
      </c>
      <c r="Q25" s="157"/>
      <c r="R25" s="62">
        <f t="shared" si="13"/>
        <v>0</v>
      </c>
      <c r="S25" s="63" t="str">
        <f t="shared" si="14"/>
        <v xml:space="preserve"> </v>
      </c>
      <c r="T25" s="64"/>
      <c r="U25" s="64"/>
    </row>
    <row r="26" spans="2:21" ht="41.25" customHeight="1" x14ac:dyDescent="0.25">
      <c r="B26" s="66">
        <v>20</v>
      </c>
      <c r="C26" s="70" t="s">
        <v>69</v>
      </c>
      <c r="D26" s="68">
        <v>1</v>
      </c>
      <c r="E26" s="69" t="s">
        <v>32</v>
      </c>
      <c r="F26" s="70" t="s">
        <v>76</v>
      </c>
      <c r="G26" s="151"/>
      <c r="H26" s="55" t="str">
        <f t="shared" si="0"/>
        <v>NE</v>
      </c>
      <c r="I26" s="94"/>
      <c r="J26" s="94"/>
      <c r="K26" s="58"/>
      <c r="L26" s="57"/>
      <c r="M26" s="57"/>
      <c r="N26" s="59"/>
      <c r="O26" s="60">
        <f t="shared" si="2"/>
        <v>1550</v>
      </c>
      <c r="P26" s="73">
        <v>1550</v>
      </c>
      <c r="Q26" s="158"/>
      <c r="R26" s="62">
        <f t="shared" ref="R26:R30" si="15">D26*Q26</f>
        <v>0</v>
      </c>
      <c r="S26" s="63" t="str">
        <f t="shared" ref="S26:S30" si="16">IF(ISNUMBER(Q26), IF(Q26&gt;P26,"NEVYHOVUJE","VYHOVUJE")," ")</f>
        <v xml:space="preserve"> </v>
      </c>
      <c r="T26" s="64"/>
      <c r="U26" s="64"/>
    </row>
    <row r="27" spans="2:21" ht="41.25" customHeight="1" x14ac:dyDescent="0.25">
      <c r="B27" s="66">
        <v>21</v>
      </c>
      <c r="C27" s="70" t="s">
        <v>70</v>
      </c>
      <c r="D27" s="68">
        <v>1</v>
      </c>
      <c r="E27" s="69" t="s">
        <v>32</v>
      </c>
      <c r="F27" s="70" t="s">
        <v>77</v>
      </c>
      <c r="G27" s="151"/>
      <c r="H27" s="55" t="str">
        <f t="shared" si="0"/>
        <v>NE</v>
      </c>
      <c r="I27" s="94"/>
      <c r="J27" s="94"/>
      <c r="K27" s="58"/>
      <c r="L27" s="57"/>
      <c r="M27" s="57"/>
      <c r="N27" s="59"/>
      <c r="O27" s="60">
        <f t="shared" si="2"/>
        <v>1700</v>
      </c>
      <c r="P27" s="73">
        <v>1700</v>
      </c>
      <c r="Q27" s="158"/>
      <c r="R27" s="62">
        <f t="shared" si="15"/>
        <v>0</v>
      </c>
      <c r="S27" s="63" t="str">
        <f t="shared" si="16"/>
        <v xml:space="preserve"> </v>
      </c>
      <c r="T27" s="64"/>
      <c r="U27" s="64"/>
    </row>
    <row r="28" spans="2:21" ht="41.25" customHeight="1" x14ac:dyDescent="0.25">
      <c r="B28" s="66">
        <v>22</v>
      </c>
      <c r="C28" s="70" t="s">
        <v>71</v>
      </c>
      <c r="D28" s="68">
        <v>1</v>
      </c>
      <c r="E28" s="69" t="s">
        <v>32</v>
      </c>
      <c r="F28" s="70" t="s">
        <v>78</v>
      </c>
      <c r="G28" s="151"/>
      <c r="H28" s="55" t="str">
        <f t="shared" si="0"/>
        <v>ANO</v>
      </c>
      <c r="I28" s="94"/>
      <c r="J28" s="94"/>
      <c r="K28" s="58"/>
      <c r="L28" s="57"/>
      <c r="M28" s="57"/>
      <c r="N28" s="59"/>
      <c r="O28" s="60">
        <f t="shared" si="2"/>
        <v>2300</v>
      </c>
      <c r="P28" s="73">
        <v>2300</v>
      </c>
      <c r="Q28" s="158"/>
      <c r="R28" s="62">
        <f t="shared" si="15"/>
        <v>0</v>
      </c>
      <c r="S28" s="63" t="str">
        <f t="shared" si="16"/>
        <v xml:space="preserve"> </v>
      </c>
      <c r="T28" s="64"/>
      <c r="U28" s="64"/>
    </row>
    <row r="29" spans="2:21" ht="41.25" customHeight="1" x14ac:dyDescent="0.25">
      <c r="B29" s="66">
        <v>23</v>
      </c>
      <c r="C29" s="70" t="s">
        <v>72</v>
      </c>
      <c r="D29" s="68">
        <v>1</v>
      </c>
      <c r="E29" s="69" t="s">
        <v>32</v>
      </c>
      <c r="F29" s="70" t="s">
        <v>78</v>
      </c>
      <c r="G29" s="151"/>
      <c r="H29" s="55" t="str">
        <f t="shared" si="0"/>
        <v>ANO</v>
      </c>
      <c r="I29" s="94"/>
      <c r="J29" s="94"/>
      <c r="K29" s="58"/>
      <c r="L29" s="57"/>
      <c r="M29" s="57"/>
      <c r="N29" s="59"/>
      <c r="O29" s="60">
        <f t="shared" si="2"/>
        <v>2300</v>
      </c>
      <c r="P29" s="73">
        <v>2300</v>
      </c>
      <c r="Q29" s="158"/>
      <c r="R29" s="62">
        <f t="shared" si="15"/>
        <v>0</v>
      </c>
      <c r="S29" s="63" t="str">
        <f t="shared" si="16"/>
        <v xml:space="preserve"> </v>
      </c>
      <c r="T29" s="64"/>
      <c r="U29" s="64"/>
    </row>
    <row r="30" spans="2:21" ht="41.25" customHeight="1" thickBot="1" x14ac:dyDescent="0.3">
      <c r="B30" s="112">
        <v>24</v>
      </c>
      <c r="C30" s="113" t="s">
        <v>73</v>
      </c>
      <c r="D30" s="114">
        <v>1</v>
      </c>
      <c r="E30" s="115" t="s">
        <v>32</v>
      </c>
      <c r="F30" s="113" t="s">
        <v>78</v>
      </c>
      <c r="G30" s="155"/>
      <c r="H30" s="116" t="str">
        <f t="shared" si="0"/>
        <v>ANO</v>
      </c>
      <c r="I30" s="117"/>
      <c r="J30" s="117"/>
      <c r="K30" s="118"/>
      <c r="L30" s="119"/>
      <c r="M30" s="119"/>
      <c r="N30" s="120"/>
      <c r="O30" s="121">
        <f t="shared" si="2"/>
        <v>2300</v>
      </c>
      <c r="P30" s="122">
        <v>2300</v>
      </c>
      <c r="Q30" s="162"/>
      <c r="R30" s="123">
        <f t="shared" si="15"/>
        <v>0</v>
      </c>
      <c r="S30" s="124" t="str">
        <f t="shared" si="16"/>
        <v xml:space="preserve"> </v>
      </c>
      <c r="T30" s="125"/>
      <c r="U30" s="125"/>
    </row>
    <row r="31" spans="2:21" ht="16.5" thickTop="1" thickBot="1" x14ac:dyDescent="0.3">
      <c r="C31" s="6"/>
      <c r="D31" s="6"/>
      <c r="E31" s="6"/>
      <c r="F31" s="6"/>
      <c r="G31" s="6"/>
      <c r="H31" s="6"/>
      <c r="I31" s="6"/>
      <c r="J31" s="6"/>
      <c r="N31" s="6"/>
      <c r="O31" s="6"/>
      <c r="R31" s="126"/>
    </row>
    <row r="32" spans="2:21" ht="60.75" customHeight="1" thickTop="1" thickBot="1" x14ac:dyDescent="0.3">
      <c r="B32" s="127" t="s">
        <v>15</v>
      </c>
      <c r="C32" s="128"/>
      <c r="D32" s="128"/>
      <c r="E32" s="128"/>
      <c r="F32" s="128"/>
      <c r="G32" s="128"/>
      <c r="H32" s="129"/>
      <c r="I32" s="130"/>
      <c r="J32" s="130"/>
      <c r="K32" s="130"/>
      <c r="L32" s="12"/>
      <c r="M32" s="12"/>
      <c r="N32" s="131"/>
      <c r="O32" s="131"/>
      <c r="P32" s="132" t="s">
        <v>12</v>
      </c>
      <c r="Q32" s="133" t="s">
        <v>13</v>
      </c>
      <c r="R32" s="134"/>
      <c r="S32" s="135"/>
      <c r="T32" s="28"/>
      <c r="U32" s="136"/>
    </row>
    <row r="33" spans="2:19" ht="33.75" customHeight="1" thickTop="1" thickBot="1" x14ac:dyDescent="0.3">
      <c r="B33" s="137" t="s">
        <v>16</v>
      </c>
      <c r="C33" s="138"/>
      <c r="D33" s="138"/>
      <c r="E33" s="138"/>
      <c r="F33" s="138"/>
      <c r="G33" s="138"/>
      <c r="H33" s="139"/>
      <c r="I33" s="140"/>
      <c r="L33" s="8"/>
      <c r="M33" s="8"/>
      <c r="N33" s="141"/>
      <c r="O33" s="141"/>
      <c r="P33" s="142">
        <f>SUM(O7:O30)</f>
        <v>83170</v>
      </c>
      <c r="Q33" s="143">
        <f>SUM(R7:R30)</f>
        <v>0</v>
      </c>
      <c r="R33" s="144"/>
      <c r="S33" s="145"/>
    </row>
    <row r="34" spans="2:19" ht="14.25" customHeight="1" thickTop="1" x14ac:dyDescent="0.25"/>
    <row r="35" spans="2:19" ht="14.25" customHeight="1" x14ac:dyDescent="0.25">
      <c r="B35" s="147"/>
    </row>
    <row r="36" spans="2:19" ht="14.25" customHeight="1" x14ac:dyDescent="0.25">
      <c r="B36" s="148"/>
      <c r="C36" s="147"/>
    </row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</sheetData>
  <sheetProtection algorithmName="SHA-512" hashValue="sqZ40MTE4mCYYWZcXRgUEEKnV3cDoZttZaYHz/kRwAga3PBsZLAnbiJOgFSFk15U2VkxwI09RLat2/eD7XB70Q==" saltValue="D2fjbkHyTmXmnLTctvYPDQ==" spinCount="100000" sheet="1" objects="1" scenarios="1"/>
  <mergeCells count="29">
    <mergeCell ref="B1:C1"/>
    <mergeCell ref="B33:G33"/>
    <mergeCell ref="Q33:S33"/>
    <mergeCell ref="B32:G32"/>
    <mergeCell ref="Q32:S32"/>
    <mergeCell ref="N7:N16"/>
    <mergeCell ref="M7:M16"/>
    <mergeCell ref="L7:L16"/>
    <mergeCell ref="N18:N23"/>
    <mergeCell ref="M18:M23"/>
    <mergeCell ref="L18:L23"/>
    <mergeCell ref="N24:N30"/>
    <mergeCell ref="M24:M30"/>
    <mergeCell ref="L24:L30"/>
    <mergeCell ref="I7:I16"/>
    <mergeCell ref="U7:U16"/>
    <mergeCell ref="T7:T16"/>
    <mergeCell ref="U18:U23"/>
    <mergeCell ref="U24:U30"/>
    <mergeCell ref="T24:T30"/>
    <mergeCell ref="T18:T23"/>
    <mergeCell ref="J7:J16"/>
    <mergeCell ref="K7:K16"/>
    <mergeCell ref="I24:I30"/>
    <mergeCell ref="J24:J30"/>
    <mergeCell ref="K24:K30"/>
    <mergeCell ref="I18:I23"/>
    <mergeCell ref="J18:J23"/>
    <mergeCell ref="K18:K23"/>
  </mergeCells>
  <conditionalFormatting sqref="B7:B3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30">
    <cfRule type="containsBlanks" dxfId="9" priority="2">
      <formula>LEN(TRIM(D7))=0</formula>
    </cfRule>
  </conditionalFormatting>
  <conditionalFormatting sqref="G7:G30 Q7:Q3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30">
    <cfRule type="notContainsBlanks" dxfId="5" priority="29">
      <formula>LEN(TRIM(G7))&gt;0</formula>
    </cfRule>
  </conditionalFormatting>
  <conditionalFormatting sqref="H7:H3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3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30" xr:uid="{00000000-0002-0000-0000-000001000000}">
      <formula1>"ANO,NE"</formula1>
    </dataValidation>
    <dataValidation type="list" showInputMessage="1" showErrorMessage="1" sqref="E7:E3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U18:U23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2024-10-17T08:34:06Z</cp:lastPrinted>
  <dcterms:created xsi:type="dcterms:W3CDTF">2014-03-05T12:43:32Z</dcterms:created>
  <dcterms:modified xsi:type="dcterms:W3CDTF">2024-10-17T09:47:09Z</dcterms:modified>
</cp:coreProperties>
</file>