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USERS\hese\TISKÁRNY\Tiskárny 2024\Tiskárny 018 NPO\1 výzva\"/>
    </mc:Choice>
  </mc:AlternateContent>
  <xr:revisionPtr revIDLastSave="0" documentId="13_ncr:1_{012E71F6-6D13-4208-9EC6-8B062D581481}" xr6:coauthVersionLast="47" xr6:coauthVersionMax="47" xr10:uidLastSave="{00000000-0000-0000-0000-000000000000}"/>
  <bookViews>
    <workbookView xWindow="-120" yWindow="-120" windowWidth="29040" windowHeight="17640" xr2:uid="{00000000-000D-0000-FFFF-FFFF00000000}"/>
  </bookViews>
  <sheets>
    <sheet name="Nabídková cena" sheetId="1" r:id="rId1"/>
    <sheet name="Náklady životního cyklu" sheetId="4" r:id="rId2"/>
  </sheets>
  <definedNames>
    <definedName name="_xlnm.Print_Area" localSheetId="0">'Nabídková cena'!$B$1:$V$14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 i="1" l="1"/>
  <c r="S8" i="1"/>
  <c r="R12" i="1" s="1"/>
  <c r="D24" i="4"/>
  <c r="C12" i="4"/>
  <c r="P8" i="1"/>
  <c r="Q12" i="1" s="1"/>
  <c r="B2" i="4"/>
  <c r="F14" i="4" l="1"/>
  <c r="G14" i="4" s="1"/>
  <c r="F15" i="4"/>
  <c r="F16" i="4"/>
  <c r="F17" i="4"/>
  <c r="F18" i="4"/>
  <c r="F19" i="4"/>
  <c r="F20" i="4"/>
  <c r="F21" i="4"/>
  <c r="G21" i="4" l="1"/>
  <c r="G20" i="4"/>
  <c r="G19" i="4"/>
  <c r="G18" i="4"/>
  <c r="G17" i="4"/>
  <c r="G16" i="4"/>
  <c r="G15" i="4"/>
  <c r="G22" i="4" l="1"/>
  <c r="G23" i="4" s="1"/>
  <c r="G24" i="4" s="1"/>
  <c r="C9" i="4" l="1"/>
  <c r="H9" i="4" s="1"/>
</calcChain>
</file>

<file path=xl/sharedStrings.xml><?xml version="1.0" encoding="utf-8"?>
<sst xmlns="http://schemas.openxmlformats.org/spreadsheetml/2006/main" count="72" uniqueCount="65">
  <si>
    <t>Vyplní se automaticky</t>
  </si>
  <si>
    <t>Vyplní dodavatel</t>
  </si>
  <si>
    <t>[DOPLNÍ DODAVATEL]</t>
  </si>
  <si>
    <t>Položka</t>
  </si>
  <si>
    <t>Množství</t>
  </si>
  <si>
    <t>Obchodní název + typ</t>
  </si>
  <si>
    <t>MAXIMÁLNÍ CENA za měrnou jednotku (MJ) 
v Kč bez DPH</t>
  </si>
  <si>
    <t>NABÍDKOVÁ CENA za měrnou jednotku (MJ)
v Kč bez DPH</t>
  </si>
  <si>
    <t>NABÍDKOVÁ CENA CELKEM 
v Kč bez DPH</t>
  </si>
  <si>
    <t>VYHOVUJE / NEVYHOVUJE</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</si>
  <si>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</si>
  <si>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CELKOVÁ MAXIMÁLNÍ CENA za celou VZ 
v Kč BEZ DPH</t>
  </si>
  <si>
    <t>CELKOVÁ NABÍDKOVÁ CENA v Kč bez DPH</t>
  </si>
  <si>
    <t>30232110-8 - Laserové tiskárny</t>
  </si>
  <si>
    <t>Zadavatel požaduje, aby vybraná zařízení splňovala požadavky na certifikaci TCO Certified (viz https://tcocertified.com/product-finder/) nebo programu Energy star (viz https://www.energystar.gov/products).</t>
  </si>
  <si>
    <t>Odkaz na  splnění požadavku
TCO Certified / Energy star</t>
  </si>
  <si>
    <r>
      <rPr>
        <b/>
        <sz val="16"/>
        <color theme="1"/>
        <rFont val="Calibri"/>
        <family val="2"/>
        <charset val="238"/>
        <scheme val="minor"/>
      </rPr>
      <t>Náklady životního cyklu CELKEM</t>
    </r>
    <r>
      <rPr>
        <sz val="16"/>
        <color theme="1"/>
        <rFont val="Calibri"/>
        <family val="2"/>
        <charset val="238"/>
        <scheme val="minor"/>
      </rPr>
      <t xml:space="preserve">
</t>
    </r>
  </si>
  <si>
    <t>Položka č. 1</t>
  </si>
  <si>
    <t>Požadovaný měsíční objem tisku</t>
  </si>
  <si>
    <t>Předmět plnění</t>
  </si>
  <si>
    <t>Originální spotřební materiál 
(max. výtěžnost)</t>
  </si>
  <si>
    <t>Obchodní název + typ 
(viz čl. 9.3 Výzvy)</t>
  </si>
  <si>
    <t>Max. výtěžnost při 5% pokrytí tisku</t>
  </si>
  <si>
    <t xml:space="preserve">Kč bez DPH/ks </t>
  </si>
  <si>
    <t>Spotřeba ks/rok</t>
  </si>
  <si>
    <t>Kč bez DPH/rok</t>
  </si>
  <si>
    <t>Odkazy na jiné www.</t>
  </si>
  <si>
    <t>toner černý</t>
  </si>
  <si>
    <t>toner barva - C</t>
  </si>
  <si>
    <t>toner barva - M</t>
  </si>
  <si>
    <t>toner barva - Y</t>
  </si>
  <si>
    <t>válec</t>
  </si>
  <si>
    <t>odpadní nádoba</t>
  </si>
  <si>
    <t>jiné</t>
  </si>
  <si>
    <t>Související náklady za 1 rok</t>
  </si>
  <si>
    <t>Související náklady za 5 let</t>
  </si>
  <si>
    <t>Požadované množství ks</t>
  </si>
  <si>
    <t>Příloha č. 2 Kupní smlouvy - Náklady životního cyklu</t>
  </si>
  <si>
    <r>
      <rPr>
        <b/>
        <sz val="11"/>
        <color theme="1"/>
        <rFont val="Calibri"/>
        <family val="2"/>
        <charset val="238"/>
        <scheme val="minor"/>
      </rPr>
      <t>CELKOVÁ NABÍDKOVÁ CENA v Kč bez DPH</t>
    </r>
    <r>
      <rPr>
        <sz val="11"/>
        <color theme="1"/>
        <rFont val="Calibri"/>
        <family val="2"/>
        <charset val="238"/>
        <scheme val="minor"/>
      </rPr>
      <t xml:space="preserve">
</t>
    </r>
  </si>
  <si>
    <t xml:space="preserve">Název </t>
  </si>
  <si>
    <t>Měrná jednotka [MJ]</t>
  </si>
  <si>
    <t xml:space="preserve">Fakturace </t>
  </si>
  <si>
    <t xml:space="preserve">Financováno
 z projektových finančních prostředků </t>
  </si>
  <si>
    <t>Obchodní podmínky NAD RÁMEC STANDARDNÍCH 
obchodních podmínek</t>
  </si>
  <si>
    <t>Kontaktní osoba 
k převzetí zboží</t>
  </si>
  <si>
    <t xml:space="preserve">Místo dodání </t>
  </si>
  <si>
    <t xml:space="preserve">Maximální cena za jednotlivé položky 
 v Kč BEZ DPH </t>
  </si>
  <si>
    <t xml:space="preserve">POZNÁMKA </t>
  </si>
  <si>
    <t>CPV - výběr
TISKÁRNY, KOPÍRKY, MULTIFUNKCE</t>
  </si>
  <si>
    <t>ks</t>
  </si>
  <si>
    <t>Příloha č. 2 Kupní smlouvy - technická specifikace</t>
  </si>
  <si>
    <t xml:space="preserve">Popis </t>
  </si>
  <si>
    <t>Samostatná faktura</t>
  </si>
  <si>
    <r>
      <t xml:space="preserve">Termín dodání 
</t>
    </r>
    <r>
      <rPr>
        <sz val="11"/>
        <rFont val="Calibri"/>
        <family val="2"/>
        <charset val="238"/>
        <scheme val="minor"/>
      </rPr>
      <t>(uveden v kalend. dnech od dojití výzvy Objednatele k plnění Smlouvy)</t>
    </r>
  </si>
  <si>
    <t>V případě, že se dodavatel při předání zboží na některá uvedená tel. čísla nedovolá, bude v takovém případě volat tel. 377 631 320.</t>
  </si>
  <si>
    <t>30 dní</t>
  </si>
  <si>
    <t xml:space="preserve">Tiskárny, kopírky, multifunkce II. 018 - 2024 </t>
  </si>
  <si>
    <t>ANO</t>
  </si>
  <si>
    <t>Národní plán obnovy pro oblast vysokých škol pro roky 2022–2024
Registrační číslo projektu:  NPO_ZČU_MSMT-16584/2022
Specifický cíl A: Transformace formy a obsahu VŠ vzdělávání 
Specifický cíl A1: Digitalizace vzdělávací činnosti a studijních agend</t>
  </si>
  <si>
    <t>Barevná laserová multifunkční tiskárna A3</t>
  </si>
  <si>
    <t>Mgr. Monika Mundilová,
Tel.: 37763 5711</t>
  </si>
  <si>
    <t>Univerzitní 2762/22,
301 00 Plzeň,
International Office, 
místnost UU 110b</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</si>
  <si>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</si>
  <si>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r>
      <rPr>
        <sz val="11"/>
        <color rgb="FFFF0000"/>
        <rFont val="Calibri"/>
        <family val="2"/>
        <charset val="238"/>
        <scheme val="minor"/>
      </rPr>
      <t>Záruka min. 36 měsíců.</t>
    </r>
    <r>
      <rPr>
        <sz val="11"/>
        <color theme="1"/>
        <rFont val="Calibri"/>
        <family val="2"/>
        <charset val="238"/>
        <scheme val="minor"/>
      </rPr>
      <t xml:space="preserve">
Včetně dodání do určené místnosti, montáže, uvedení do provozu, nastavení a zaškolení obsluhy. </t>
    </r>
  </si>
  <si>
    <r>
      <t>Barevné, laserové, digitální, multifunkční zařízení formátu A3.
Barevné rozlišení min. 1200 x 1200 DPI.
Rozlišení tisku (černá) min. 1200 x 1200 DPI.
Oboustranný tisk; Oboustranné skenování; Skenování do e-mailu.
Rychlost tisku min.</t>
    </r>
    <r>
      <rPr>
        <sz val="11"/>
        <color rgb="FFFF0000"/>
        <rFont val="Calibri"/>
        <family val="2"/>
        <charset val="238"/>
        <scheme val="minor"/>
      </rPr>
      <t xml:space="preserve"> 40</t>
    </r>
    <r>
      <rPr>
        <sz val="11"/>
        <color theme="1"/>
        <rFont val="Calibri"/>
        <family val="2"/>
        <charset val="238"/>
        <scheme val="minor"/>
      </rPr>
      <t xml:space="preserve"> stran A4 za minutu. Rychlost tisku min.</t>
    </r>
    <r>
      <rPr>
        <sz val="11"/>
        <color rgb="FFFF0000"/>
        <rFont val="Calibri"/>
        <family val="2"/>
        <charset val="238"/>
        <scheme val="minor"/>
      </rPr>
      <t xml:space="preserve"> 20 </t>
    </r>
    <r>
      <rPr>
        <sz val="11"/>
        <color theme="1"/>
        <rFont val="Calibri"/>
        <family val="2"/>
        <charset val="238"/>
        <scheme val="minor"/>
      </rPr>
      <t>stran A3 za minutu.
Rychlost oboustranného</t>
    </r>
    <r>
      <rPr>
        <sz val="11"/>
        <rFont val="Calibri"/>
        <family val="2"/>
        <charset val="238"/>
        <scheme val="minor"/>
      </rPr>
      <t xml:space="preserve"> tisku min. 25 </t>
    </r>
    <r>
      <rPr>
        <sz val="11"/>
        <color theme="1"/>
        <rFont val="Calibri"/>
        <family val="2"/>
        <charset val="238"/>
        <scheme val="minor"/>
      </rPr>
      <t>stran A4 za minutu.
Kopírování, Barevné kopírování.
Maximální rozlišení kopie min. 600 x 600 DPI.
Rychlost kopírování min.</t>
    </r>
    <r>
      <rPr>
        <sz val="11"/>
        <color rgb="FFFF0000"/>
        <rFont val="Calibri"/>
        <family val="2"/>
        <charset val="238"/>
        <scheme val="minor"/>
      </rPr>
      <t xml:space="preserve"> 40</t>
    </r>
    <r>
      <rPr>
        <sz val="11"/>
        <color theme="1"/>
        <rFont val="Calibri"/>
        <family val="2"/>
        <charset val="238"/>
        <scheme val="minor"/>
      </rPr>
      <t xml:space="preserve"> kopií A4 za minutu. Rychlost kopírování min. </t>
    </r>
    <r>
      <rPr>
        <sz val="11"/>
        <color rgb="FFFF0000"/>
        <rFont val="Calibri"/>
        <family val="2"/>
        <charset val="238"/>
        <scheme val="minor"/>
      </rPr>
      <t>20</t>
    </r>
    <r>
      <rPr>
        <sz val="11"/>
        <color theme="1"/>
        <rFont val="Calibri"/>
        <family val="2"/>
        <charset val="238"/>
        <scheme val="minor"/>
      </rPr>
      <t xml:space="preserve"> kopií A3 za minutu.
Skenování, Barevné skenování.
Rozlišení optického skenování min. 600 x 600 DPI.  Maximální skenovací rozlišení min. 600 x 600 DPI.
Skenování na E-mail, Network folder, USB, TWAIN, Software.
Podporované formáty obrázků MTIFF, JPEG, TIFF. Podporované formáty dokumentů XPS, PDF.
Celkový počet vstupních zásobníků 2.
Celková výstupní kapacita min. 500 listů.
Víceúčelový zásobník.
Kapacita víceúčelového zásobníku min. 100 listů.
</t>
    </r>
    <r>
      <rPr>
        <sz val="11"/>
        <rFont val="Calibri"/>
        <family val="2"/>
        <charset val="238"/>
        <scheme val="minor"/>
      </rPr>
      <t>Automatický podavač dokumentů (ADF)</t>
    </r>
    <r>
      <rPr>
        <sz val="11"/>
        <color rgb="FFFF0000"/>
        <rFont val="Calibri"/>
        <family val="2"/>
        <charset val="238"/>
        <scheme val="minor"/>
      </rPr>
      <t xml:space="preserve"> - jednoprůchodový.</t>
    </r>
    <r>
      <rPr>
        <sz val="11"/>
        <color theme="1"/>
        <rFont val="Calibri"/>
        <family val="2"/>
        <charset val="238"/>
        <scheme val="minor"/>
      </rPr>
      <t xml:space="preserve">
Kapacita automatického podavače min. 200 listů.
Typy médií v zásobníku papíru: Tlustý papír, Obálky, Těžký papír, Obyčejný papír, Čtvrtky, Průhledné fólie, Etikety, Recyklovaný papír, Lesklý papír.
Podporovaný tisk: A3, A4, A5, A6.
Možnosti připojení: Přímý tisk, USB port.
Barevný dotykový displej, displej LCD. Typ ovládání: Dotyk. Úhlopříčka min.</t>
    </r>
    <r>
      <rPr>
        <sz val="11"/>
        <color rgb="FFFF0000"/>
        <rFont val="Calibri"/>
        <family val="2"/>
        <charset val="238"/>
        <scheme val="minor"/>
      </rPr>
      <t xml:space="preserve"> 7"</t>
    </r>
    <r>
      <rPr>
        <sz val="11"/>
        <color theme="1"/>
        <rFont val="Calibri"/>
        <family val="2"/>
        <charset val="238"/>
        <scheme val="minor"/>
      </rPr>
      <t xml:space="preserve">.  
Podporované operační systémy Windows: Windows 7, Windows Vista, Windows 10, Windows 8, Windows 11.
Ostatní podporované operační systémy: Android.
</t>
    </r>
    <r>
      <rPr>
        <sz val="11"/>
        <color rgb="FFFF0000"/>
        <rFont val="Calibri"/>
        <family val="2"/>
        <charset val="238"/>
        <scheme val="minor"/>
      </rPr>
      <t>RAM min. 3 GB, min. 64 GB SSD.</t>
    </r>
    <r>
      <rPr>
        <sz val="11"/>
        <color theme="1"/>
        <rFont val="Calibri"/>
        <family val="2"/>
        <charset val="238"/>
        <scheme val="minor"/>
      </rPr>
      <t xml:space="preserve">
Životnost stroje min. 1 800 000 stran.
Životnost maintenance kitu (fotoválce) nejméně </t>
    </r>
    <r>
      <rPr>
        <sz val="11"/>
        <color rgb="FFFF0000"/>
        <rFont val="Calibri"/>
        <family val="2"/>
        <charset val="238"/>
        <scheme val="minor"/>
      </rPr>
      <t>600 000</t>
    </r>
    <r>
      <rPr>
        <sz val="11"/>
        <color theme="1"/>
        <rFont val="Calibri"/>
        <family val="2"/>
        <charset val="238"/>
        <scheme val="minor"/>
      </rPr>
      <t xml:space="preserve"> výtisků.
Standardní výtěžnost černého toneru: min. 20 000 stran.
Standardní výtěžnost barevných tonerů: min. 20 000 stran.
Doporučený objem tisku za měsíc: cca 40 000 stran.  
Záruka min. </t>
    </r>
    <r>
      <rPr>
        <sz val="11"/>
        <color rgb="FFFF0000"/>
        <rFont val="Calibri"/>
        <family val="2"/>
        <charset val="238"/>
        <scheme val="minor"/>
      </rPr>
      <t>36</t>
    </r>
    <r>
      <rPr>
        <sz val="11"/>
        <rFont val="Calibri"/>
        <family val="2"/>
        <charset val="238"/>
        <scheme val="minor"/>
      </rPr>
      <t xml:space="preserve"> měsíců.</t>
    </r>
    <r>
      <rPr>
        <sz val="11"/>
        <color theme="1"/>
        <rFont val="Calibri"/>
        <family val="2"/>
        <charset val="238"/>
        <scheme val="minor"/>
      </rPr>
      <t xml:space="preserve">
</t>
    </r>
    <r>
      <rPr>
        <sz val="11"/>
        <rFont val="Calibri"/>
        <family val="2"/>
        <charset val="238"/>
        <scheme val="minor"/>
      </rPr>
      <t>Včetně dodávky do určené místnosti na ZČU, montáže, uvedení do provozu, nastavení a zaškolení obsluhy. 
Včetně startovacích tonerů CMYK.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</si>
</sst>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č&quot;"/>
    <numFmt numFmtId="165" formatCode="_-* #,##0.00\ &quot;Kč&quot;_-;\-* #,##0.00\ &quot;Kč&quot;_-;_-* &quot; &quot;??,_-;_-@_-"/>
    <numFmt numFmtId="166" formatCode="#,##0.00\ _K_č"/>
  </numFmts>
  <fonts count="38"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b/>
      <sz val="11"/>
      <color theme="1"/>
      <name val="Calibri"/>
      <family val="2"/>
      <charset val="238"/>
      <scheme val="minor"/>
    </font>
    <font>
      <sz val="13"/>
      <color theme="1"/>
      <name val="Calibri"/>
      <family val="2"/>
      <charset val="238"/>
      <scheme val="minor"/>
    </font>
    <font>
      <b/>
      <sz val="11.5"/>
      <color theme="1"/>
      <name val="Calibri"/>
      <family val="2"/>
      <charset val="238"/>
      <scheme val="minor"/>
    </font>
    <font>
      <b/>
      <sz val="11"/>
      <name val="Calibri"/>
      <family val="2"/>
      <charset val="238"/>
      <scheme val="minor"/>
    </font>
    <font>
      <sz val="11"/>
      <color indexed="2"/>
      <name val="Calibri"/>
      <family val="2"/>
      <charset val="238"/>
      <scheme val="minor"/>
    </font>
    <font>
      <sz val="11"/>
      <color indexed="64"/>
      <name val="Calibri"/>
      <family val="2"/>
      <charset val="238"/>
    </font>
    <font>
      <sz val="12"/>
      <color theme="1"/>
      <name val="Calibri"/>
      <family val="2"/>
      <charset val="238"/>
      <scheme val="minor"/>
    </font>
    <font>
      <sz val="1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sz val="12"/>
      <color theme="1"/>
      <name val="Calibri"/>
      <family val="2"/>
      <charset val="238"/>
      <scheme val="minor"/>
    </font>
    <font>
      <b/>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sz val="16"/>
      <color theme="1"/>
      <name val="Calibri"/>
      <family val="2"/>
      <charset val="238"/>
      <scheme val="minor"/>
    </font>
    <font>
      <sz val="10"/>
      <color theme="1"/>
      <name val="Arial"/>
      <family val="2"/>
      <charset val="238"/>
    </font>
    <font>
      <u/>
      <sz val="11"/>
      <color theme="10"/>
      <name val="Calibri"/>
      <family val="2"/>
      <charset val="238"/>
      <scheme val="minor"/>
    </font>
    <font>
      <sz val="11"/>
      <color rgb="FFFF0000"/>
      <name val="Calibri"/>
      <family val="2"/>
      <charset val="238"/>
      <scheme val="minor"/>
    </font>
    <font>
      <b/>
      <u/>
      <sz val="11"/>
      <color rgb="FFFF0000"/>
      <name val="Calibri"/>
      <family val="2"/>
      <charset val="238"/>
      <scheme val="minor"/>
    </font>
    <font>
      <sz val="11"/>
      <name val="Calibri"/>
      <family val="2"/>
      <charset val="238"/>
    </font>
  </fonts>
  <fills count="13">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8FFFC2"/>
        <bgColor indexed="64"/>
      </patternFill>
    </fill>
    <fill>
      <patternFill patternType="solid">
        <fgColor rgb="FFFFFFB7"/>
        <bgColor indexed="64"/>
      </patternFill>
    </fill>
    <fill>
      <patternFill patternType="solid">
        <fgColor rgb="FFDDE9F7"/>
        <bgColor indexed="64"/>
      </patternFill>
    </fill>
    <fill>
      <patternFill patternType="solid">
        <fgColor rgb="FFFFFF99"/>
        <bgColor indexed="64"/>
      </patternFill>
    </fill>
    <fill>
      <patternFill patternType="solid">
        <fgColor rgb="FFFFCC99"/>
        <bgColor indexed="64"/>
      </patternFill>
    </fill>
    <fill>
      <patternFill patternType="solid">
        <fgColor rgb="FFFF9999"/>
        <bgColor indexed="64"/>
      </patternFill>
    </fill>
    <fill>
      <patternFill patternType="solid">
        <fgColor rgb="FFCCECFF"/>
        <bgColor indexed="64"/>
      </patternFill>
    </fill>
    <fill>
      <patternFill patternType="solid">
        <fgColor theme="0" tint="-4.9989318521683403E-2"/>
        <bgColor indexed="64"/>
      </patternFill>
    </fill>
    <fill>
      <patternFill patternType="solid">
        <fgColor theme="9"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style="medium">
        <color indexed="64"/>
      </left>
      <right/>
      <top/>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s>
  <cellStyleXfs count="5">
    <xf numFmtId="0" fontId="0" fillId="0" borderId="0"/>
    <xf numFmtId="0" fontId="25" fillId="0" borderId="0"/>
    <xf numFmtId="0" fontId="15" fillId="0" borderId="0"/>
    <xf numFmtId="0" fontId="15" fillId="0" borderId="0"/>
    <xf numFmtId="0" fontId="34" fillId="0" borderId="0" applyNumberFormat="0" applyFill="0" applyBorder="0" applyAlignment="0" applyProtection="0"/>
  </cellStyleXfs>
  <cellXfs count="162">
    <xf numFmtId="0" fontId="0" fillId="0" borderId="0" xfId="0"/>
    <xf numFmtId="0" fontId="17" fillId="0" borderId="0" xfId="0" applyFont="1"/>
    <xf numFmtId="0" fontId="0" fillId="0" borderId="0" xfId="0" applyAlignment="1">
      <alignment horizontal="center" vertical="top" wrapText="1"/>
    </xf>
    <xf numFmtId="0" fontId="0" fillId="0" borderId="0" xfId="0" applyAlignment="1">
      <alignment vertical="top" wrapText="1"/>
    </xf>
    <xf numFmtId="49" fontId="0" fillId="0" borderId="0" xfId="0" applyNumberFormat="1" applyAlignment="1">
      <alignment vertical="top" wrapText="1"/>
    </xf>
    <xf numFmtId="0" fontId="0" fillId="0" borderId="0" xfId="0" applyAlignment="1">
      <alignment wrapText="1"/>
    </xf>
    <xf numFmtId="0" fontId="0" fillId="0" borderId="0" xfId="0" applyAlignment="1">
      <alignment horizontal="righ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0" fillId="0" borderId="0" xfId="0" applyAlignment="1">
      <alignment horizontal="left" vertical="center" wrapText="1" indent="1"/>
    </xf>
    <xf numFmtId="0" fontId="28" fillId="0" borderId="0" xfId="0" applyFont="1" applyAlignment="1">
      <alignment vertical="top" wrapText="1"/>
    </xf>
    <xf numFmtId="0" fontId="0" fillId="0" borderId="0" xfId="0" applyAlignment="1">
      <alignment horizontal="center" vertical="center" wrapText="1"/>
    </xf>
    <xf numFmtId="0" fontId="0" fillId="0" borderId="0" xfId="0" applyAlignment="1">
      <alignment horizontal="left" vertical="center" indent="1"/>
    </xf>
    <xf numFmtId="0" fontId="0" fillId="0" borderId="1" xfId="0" applyBorder="1"/>
    <xf numFmtId="0" fontId="0" fillId="5" borderId="1" xfId="0" applyFill="1" applyBorder="1"/>
    <xf numFmtId="0" fontId="19" fillId="0" borderId="0" xfId="0" applyFont="1" applyAlignment="1">
      <alignment horizontal="center" vertical="top" wrapText="1"/>
    </xf>
    <xf numFmtId="0" fontId="21" fillId="0" borderId="0" xfId="0" applyFont="1" applyAlignment="1">
      <alignment vertical="center"/>
    </xf>
    <xf numFmtId="0" fontId="21" fillId="0" borderId="0" xfId="0" applyFont="1" applyAlignment="1">
      <alignment vertical="center" wrapText="1"/>
    </xf>
    <xf numFmtId="0" fontId="17" fillId="5" borderId="2" xfId="0" applyFont="1" applyFill="1" applyBorder="1" applyAlignment="1">
      <alignment horizontal="center" vertical="center" wrapText="1"/>
    </xf>
    <xf numFmtId="0" fontId="0" fillId="0" borderId="0" xfId="0" applyAlignment="1">
      <alignment horizontal="right" vertical="center" indent="1"/>
    </xf>
    <xf numFmtId="0" fontId="20" fillId="2" borderId="3" xfId="0" applyFont="1" applyFill="1" applyBorder="1" applyAlignment="1">
      <alignment horizontal="center" vertical="center" textRotation="90" wrapText="1"/>
    </xf>
    <xf numFmtId="0" fontId="20" fillId="6" borderId="4"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7" fillId="5" borderId="4" xfId="0" applyFont="1" applyFill="1" applyBorder="1" applyAlignment="1">
      <alignment horizontal="center" vertical="center" wrapText="1"/>
    </xf>
    <xf numFmtId="164" fontId="0" fillId="0" borderId="0" xfId="0" applyNumberFormat="1"/>
    <xf numFmtId="0" fontId="14" fillId="0" borderId="0" xfId="0" applyFont="1"/>
    <xf numFmtId="0" fontId="0" fillId="0" borderId="0" xfId="0" applyAlignment="1">
      <alignment vertical="center" wrapText="1"/>
    </xf>
    <xf numFmtId="164" fontId="0" fillId="0" borderId="0" xfId="0" applyNumberFormat="1" applyAlignment="1">
      <alignment horizontal="right" vertical="center" indent="1"/>
    </xf>
    <xf numFmtId="0" fontId="20" fillId="6" borderId="3" xfId="0" applyFont="1" applyFill="1" applyBorder="1" applyAlignment="1">
      <alignment horizontal="center" vertical="center" wrapText="1"/>
    </xf>
    <xf numFmtId="0" fontId="0" fillId="0" borderId="0" xfId="0" applyAlignment="1">
      <alignment horizontal="right" vertical="center" wrapText="1"/>
    </xf>
    <xf numFmtId="0" fontId="15" fillId="0" borderId="0" xfId="2" applyAlignment="1">
      <alignment horizontal="left"/>
    </xf>
    <xf numFmtId="0" fontId="16" fillId="0" borderId="0" xfId="0" applyFont="1" applyAlignment="1">
      <alignment vertical="center"/>
    </xf>
    <xf numFmtId="164" fontId="23" fillId="0" borderId="0" xfId="0" applyNumberFormat="1" applyFont="1" applyAlignment="1">
      <alignment horizontal="right" vertical="center" indent="1"/>
    </xf>
    <xf numFmtId="164" fontId="16" fillId="0" borderId="3" xfId="0" applyNumberFormat="1" applyFont="1" applyBorder="1" applyAlignment="1">
      <alignment horizontal="center" vertical="center"/>
    </xf>
    <xf numFmtId="0" fontId="15" fillId="0" borderId="0" xfId="2"/>
    <xf numFmtId="0" fontId="15" fillId="0" borderId="0" xfId="2" applyAlignment="1">
      <alignment vertical="center" wrapText="1"/>
    </xf>
    <xf numFmtId="49" fontId="15" fillId="0" borderId="0" xfId="2" applyNumberFormat="1" applyAlignment="1">
      <alignment vertical="center" wrapText="1"/>
    </xf>
    <xf numFmtId="0" fontId="26" fillId="0" borderId="0" xfId="2" applyFont="1" applyAlignment="1">
      <alignment vertical="center"/>
    </xf>
    <xf numFmtId="0" fontId="27" fillId="0" borderId="0" xfId="2" applyFont="1" applyAlignment="1">
      <alignment vertical="center" wrapText="1"/>
    </xf>
    <xf numFmtId="4" fontId="0" fillId="0" borderId="0" xfId="0" applyNumberFormat="1" applyAlignment="1">
      <alignment horizontal="center" vertical="top" wrapText="1"/>
    </xf>
    <xf numFmtId="0" fontId="0" fillId="7" borderId="1" xfId="0" applyFill="1" applyBorder="1"/>
    <xf numFmtId="0" fontId="17" fillId="0" borderId="0" xfId="0" applyFont="1" applyAlignment="1">
      <alignment horizontal="center"/>
    </xf>
    <xf numFmtId="0" fontId="17" fillId="8" borderId="1" xfId="0" applyFont="1" applyFill="1" applyBorder="1"/>
    <xf numFmtId="0" fontId="0" fillId="9" borderId="1" xfId="0" applyFill="1" applyBorder="1"/>
    <xf numFmtId="0" fontId="20" fillId="0" borderId="0" xfId="0" applyFont="1" applyAlignment="1">
      <alignment horizontal="center" vertical="center" textRotation="90" wrapText="1"/>
    </xf>
    <xf numFmtId="0" fontId="20" fillId="0" borderId="0" xfId="0" applyFont="1" applyAlignment="1">
      <alignment horizontal="center" vertical="center" wrapText="1"/>
    </xf>
    <xf numFmtId="0" fontId="0" fillId="4" borderId="7" xfId="0" applyFill="1" applyBorder="1" applyAlignment="1">
      <alignment horizontal="center" vertical="center"/>
    </xf>
    <xf numFmtId="0" fontId="0" fillId="11" borderId="7" xfId="0" applyFill="1" applyBorder="1" applyAlignment="1">
      <alignment horizontal="center" vertical="center" wrapText="1"/>
    </xf>
    <xf numFmtId="0" fontId="0" fillId="11" borderId="10" xfId="0" applyFill="1" applyBorder="1" applyAlignment="1">
      <alignment horizontal="center" vertical="center" wrapText="1"/>
    </xf>
    <xf numFmtId="0" fontId="0" fillId="0" borderId="0" xfId="0" applyAlignment="1">
      <alignment vertical="center"/>
    </xf>
    <xf numFmtId="0" fontId="0" fillId="11" borderId="7" xfId="0" applyFill="1" applyBorder="1" applyAlignment="1">
      <alignment vertical="center" wrapText="1"/>
    </xf>
    <xf numFmtId="0" fontId="0" fillId="11" borderId="7" xfId="0" applyFill="1" applyBorder="1" applyAlignment="1">
      <alignment horizontal="center" vertical="center"/>
    </xf>
    <xf numFmtId="0" fontId="0" fillId="11" borderId="1" xfId="0" applyFill="1" applyBorder="1" applyAlignment="1">
      <alignment vertical="center" wrapText="1"/>
    </xf>
    <xf numFmtId="0" fontId="33" fillId="0" borderId="0" xfId="0" applyFont="1" applyAlignment="1">
      <alignment horizontal="justify" vertical="center"/>
    </xf>
    <xf numFmtId="4" fontId="31" fillId="12" borderId="9" xfId="0" applyNumberFormat="1" applyFont="1" applyFill="1" applyBorder="1" applyAlignment="1">
      <alignment horizontal="center" vertical="center"/>
    </xf>
    <xf numFmtId="0" fontId="26" fillId="0" borderId="0" xfId="0" applyFont="1" applyAlignment="1">
      <alignment vertical="center"/>
    </xf>
    <xf numFmtId="0" fontId="13" fillId="10" borderId="8" xfId="0" applyFont="1" applyFill="1" applyBorder="1" applyAlignment="1">
      <alignment vertical="center" wrapText="1" shrinkToFit="1"/>
    </xf>
    <xf numFmtId="0" fontId="0" fillId="0" borderId="39" xfId="0" applyBorder="1"/>
    <xf numFmtId="0" fontId="26" fillId="5" borderId="2" xfId="0" applyFont="1" applyFill="1" applyBorder="1" applyAlignment="1">
      <alignment horizontal="center" vertical="center" wrapText="1"/>
    </xf>
    <xf numFmtId="0" fontId="0" fillId="3" borderId="21" xfId="0" applyFill="1" applyBorder="1" applyAlignment="1">
      <alignment vertical="center" wrapText="1"/>
    </xf>
    <xf numFmtId="0" fontId="0" fillId="0" borderId="16" xfId="0" applyBorder="1" applyAlignment="1">
      <alignment vertical="center"/>
    </xf>
    <xf numFmtId="166" fontId="0" fillId="12" borderId="24" xfId="0" applyNumberFormat="1" applyFill="1" applyBorder="1" applyAlignment="1">
      <alignment vertical="center"/>
    </xf>
    <xf numFmtId="0" fontId="0" fillId="3" borderId="25" xfId="0" applyFill="1" applyBorder="1" applyAlignment="1">
      <alignment vertical="center" wrapText="1"/>
    </xf>
    <xf numFmtId="166" fontId="0" fillId="12" borderId="33" xfId="0" applyNumberFormat="1" applyFill="1" applyBorder="1" applyAlignment="1">
      <alignment vertical="center"/>
    </xf>
    <xf numFmtId="0" fontId="17" fillId="10" borderId="30" xfId="0" applyFont="1" applyFill="1" applyBorder="1" applyAlignment="1">
      <alignment vertical="center" wrapText="1"/>
    </xf>
    <xf numFmtId="0" fontId="0" fillId="0" borderId="34" xfId="0" applyBorder="1" applyAlignment="1">
      <alignment vertical="center"/>
    </xf>
    <xf numFmtId="3" fontId="0" fillId="12" borderId="31" xfId="0" applyNumberFormat="1" applyFill="1"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166" fontId="17" fillId="9" borderId="32" xfId="0" applyNumberFormat="1" applyFont="1" applyFill="1" applyBorder="1" applyAlignment="1">
      <alignment vertical="center"/>
    </xf>
    <xf numFmtId="0" fontId="0" fillId="3" borderId="21" xfId="0" applyFill="1" applyBorder="1" applyAlignment="1">
      <alignment vertical="center"/>
    </xf>
    <xf numFmtId="166" fontId="0" fillId="7" borderId="23" xfId="0" applyNumberFormat="1" applyFill="1" applyBorder="1" applyAlignment="1" applyProtection="1">
      <alignment vertical="center"/>
      <protection locked="0"/>
    </xf>
    <xf numFmtId="0" fontId="0" fillId="12" borderId="1" xfId="0" applyFill="1" applyBorder="1" applyAlignment="1">
      <alignment vertical="center"/>
    </xf>
    <xf numFmtId="0" fontId="34" fillId="7" borderId="1" xfId="4" applyFill="1" applyBorder="1" applyAlignment="1" applyProtection="1">
      <alignment vertical="center"/>
      <protection locked="0"/>
    </xf>
    <xf numFmtId="0" fontId="0" fillId="3" borderId="25" xfId="0" applyFill="1" applyBorder="1" applyAlignment="1">
      <alignment vertical="center"/>
    </xf>
    <xf numFmtId="166" fontId="0" fillId="7" borderId="22" xfId="0" applyNumberFormat="1" applyFill="1" applyBorder="1" applyAlignment="1" applyProtection="1">
      <alignment vertical="center"/>
      <protection locked="0"/>
    </xf>
    <xf numFmtId="166" fontId="0" fillId="12" borderId="26" xfId="0" applyNumberFormat="1" applyFill="1" applyBorder="1" applyAlignment="1">
      <alignment vertical="center"/>
    </xf>
    <xf numFmtId="0" fontId="0" fillId="3" borderId="27" xfId="0" applyFill="1" applyBorder="1" applyAlignment="1">
      <alignment vertical="center"/>
    </xf>
    <xf numFmtId="166" fontId="0" fillId="7" borderId="1" xfId="0" applyNumberFormat="1" applyFill="1" applyBorder="1" applyAlignment="1" applyProtection="1">
      <alignment vertical="center"/>
      <protection locked="0"/>
    </xf>
    <xf numFmtId="0" fontId="0" fillId="3" borderId="28" xfId="0" applyFill="1" applyBorder="1" applyAlignment="1">
      <alignment vertical="center"/>
    </xf>
    <xf numFmtId="0" fontId="0" fillId="7" borderId="29" xfId="0" applyFill="1" applyBorder="1" applyAlignment="1" applyProtection="1">
      <alignment vertical="center"/>
      <protection locked="0"/>
    </xf>
    <xf numFmtId="166" fontId="0" fillId="7" borderId="29" xfId="0" applyNumberFormat="1" applyFill="1" applyBorder="1" applyAlignment="1" applyProtection="1">
      <alignment vertical="center"/>
      <protection locked="0"/>
    </xf>
    <xf numFmtId="0" fontId="0" fillId="3" borderId="30" xfId="0" applyFill="1" applyBorder="1" applyAlignment="1">
      <alignment vertical="center"/>
    </xf>
    <xf numFmtId="0" fontId="0" fillId="7" borderId="31" xfId="0" applyFill="1" applyBorder="1" applyAlignment="1" applyProtection="1">
      <alignment vertical="center"/>
      <protection locked="0"/>
    </xf>
    <xf numFmtId="166" fontId="0" fillId="7" borderId="31" xfId="0" applyNumberFormat="1" applyFill="1" applyBorder="1" applyAlignment="1" applyProtection="1">
      <alignment vertical="center"/>
      <protection locked="0"/>
    </xf>
    <xf numFmtId="0" fontId="0" fillId="12" borderId="31" xfId="0" applyFill="1" applyBorder="1" applyAlignment="1">
      <alignment vertical="center"/>
    </xf>
    <xf numFmtId="166" fontId="0" fillId="12" borderId="32" xfId="0" applyNumberFormat="1" applyFill="1" applyBorder="1" applyAlignment="1">
      <alignment vertical="center"/>
    </xf>
    <xf numFmtId="0" fontId="0" fillId="3" borderId="40" xfId="0" applyFill="1" applyBorder="1" applyAlignment="1">
      <alignment vertical="center"/>
    </xf>
    <xf numFmtId="3" fontId="17" fillId="10" borderId="0" xfId="0" applyNumberFormat="1" applyFont="1" applyFill="1" applyAlignment="1">
      <alignment horizontal="center" vertical="center"/>
    </xf>
    <xf numFmtId="0" fontId="0" fillId="12" borderId="7" xfId="0" applyFill="1" applyBorder="1" applyAlignment="1">
      <alignment horizontal="center" vertical="center" wrapText="1"/>
    </xf>
    <xf numFmtId="0" fontId="12" fillId="7" borderId="1" xfId="0" applyFont="1" applyFill="1" applyBorder="1" applyAlignment="1" applyProtection="1">
      <alignment vertical="center"/>
      <protection locked="0"/>
    </xf>
    <xf numFmtId="0" fontId="12" fillId="7" borderId="29" xfId="0" applyFont="1" applyFill="1" applyBorder="1" applyAlignment="1" applyProtection="1">
      <alignment vertical="center"/>
      <protection locked="0"/>
    </xf>
    <xf numFmtId="3" fontId="0" fillId="7" borderId="23" xfId="0" applyNumberFormat="1" applyFill="1" applyBorder="1" applyAlignment="1" applyProtection="1">
      <alignment vertical="center"/>
      <protection locked="0"/>
    </xf>
    <xf numFmtId="3" fontId="0" fillId="7" borderId="22" xfId="0" applyNumberFormat="1" applyFill="1" applyBorder="1" applyAlignment="1" applyProtection="1">
      <alignment vertical="center"/>
      <protection locked="0"/>
    </xf>
    <xf numFmtId="3" fontId="0" fillId="7" borderId="1" xfId="0" applyNumberFormat="1" applyFill="1" applyBorder="1" applyAlignment="1" applyProtection="1">
      <alignment vertical="center"/>
      <protection locked="0"/>
    </xf>
    <xf numFmtId="3" fontId="0" fillId="7" borderId="29" xfId="0" applyNumberFormat="1" applyFill="1" applyBorder="1" applyAlignment="1" applyProtection="1">
      <alignment vertical="center"/>
      <protection locked="0"/>
    </xf>
    <xf numFmtId="3" fontId="0" fillId="7" borderId="31" xfId="0" applyNumberFormat="1" applyFill="1" applyBorder="1" applyAlignment="1" applyProtection="1">
      <alignment vertical="center"/>
      <protection locked="0"/>
    </xf>
    <xf numFmtId="0" fontId="11" fillId="7" borderId="22" xfId="0" applyFont="1" applyFill="1" applyBorder="1" applyAlignment="1" applyProtection="1">
      <alignment vertical="center"/>
      <protection locked="0"/>
    </xf>
    <xf numFmtId="49" fontId="36" fillId="0" borderId="0" xfId="0" applyNumberFormat="1" applyFont="1" applyAlignment="1">
      <alignment vertical="top" wrapText="1"/>
    </xf>
    <xf numFmtId="0" fontId="17" fillId="0" borderId="0" xfId="0" applyFont="1" applyAlignment="1">
      <alignment horizontal="left" vertical="center" wrapText="1"/>
    </xf>
    <xf numFmtId="0" fontId="17" fillId="6" borderId="4" xfId="0" applyFont="1" applyFill="1" applyBorder="1" applyAlignment="1">
      <alignment horizontal="center" vertical="center" wrapText="1"/>
    </xf>
    <xf numFmtId="165" fontId="0" fillId="0" borderId="42" xfId="0" applyNumberFormat="1" applyBorder="1" applyAlignment="1">
      <alignment horizontal="right" vertical="center" indent="1"/>
    </xf>
    <xf numFmtId="165" fontId="0" fillId="0" borderId="44" xfId="0" applyNumberFormat="1" applyBorder="1" applyAlignment="1">
      <alignment horizontal="right" vertical="center" indent="1"/>
    </xf>
    <xf numFmtId="0" fontId="0" fillId="0" borderId="42" xfId="0" applyBorder="1" applyAlignment="1">
      <alignment horizontal="center" vertical="center"/>
    </xf>
    <xf numFmtId="0" fontId="0" fillId="0" borderId="44" xfId="0" applyBorder="1" applyAlignment="1">
      <alignment horizontal="center" vertical="center"/>
    </xf>
    <xf numFmtId="0" fontId="0" fillId="3" borderId="42" xfId="0" applyFill="1" applyBorder="1" applyAlignment="1">
      <alignment horizontal="center" vertical="center" wrapText="1"/>
    </xf>
    <xf numFmtId="0" fontId="0" fillId="3" borderId="44" xfId="0"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44" xfId="0" applyFont="1" applyFill="1" applyBorder="1" applyAlignment="1">
      <alignment horizontal="center" vertical="center" wrapText="1"/>
    </xf>
    <xf numFmtId="164" fontId="0" fillId="0" borderId="42" xfId="0" applyNumberFormat="1" applyBorder="1" applyAlignment="1">
      <alignment horizontal="right" vertical="center" indent="1"/>
    </xf>
    <xf numFmtId="164" fontId="0" fillId="0" borderId="44" xfId="0" applyNumberFormat="1" applyBorder="1" applyAlignment="1">
      <alignment horizontal="right" vertical="center" indent="1"/>
    </xf>
    <xf numFmtId="164" fontId="35" fillId="3" borderId="42" xfId="0" applyNumberFormat="1" applyFont="1" applyFill="1" applyBorder="1" applyAlignment="1">
      <alignment horizontal="right" vertical="center" indent="1"/>
    </xf>
    <xf numFmtId="164" fontId="35" fillId="3" borderId="44" xfId="0" applyNumberFormat="1" applyFont="1" applyFill="1" applyBorder="1" applyAlignment="1">
      <alignment horizontal="right" vertical="center" indent="1"/>
    </xf>
    <xf numFmtId="0" fontId="10" fillId="3" borderId="42" xfId="0" applyFont="1" applyFill="1" applyBorder="1" applyAlignment="1">
      <alignment horizontal="center" vertical="center" wrapText="1"/>
    </xf>
    <xf numFmtId="0" fontId="10" fillId="3" borderId="44"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20" fillId="0" borderId="0" xfId="2" applyFont="1" applyAlignment="1">
      <alignment horizontal="left" vertical="center" wrapText="1"/>
    </xf>
    <xf numFmtId="0" fontId="27" fillId="0" borderId="0" xfId="2" applyFont="1" applyAlignment="1">
      <alignment horizontal="left" vertical="center" wrapText="1"/>
    </xf>
    <xf numFmtId="164" fontId="16" fillId="0" borderId="37" xfId="0" applyNumberFormat="1" applyFont="1" applyBorder="1" applyAlignment="1">
      <alignment horizontal="center" vertical="center"/>
    </xf>
    <xf numFmtId="164" fontId="16" fillId="0" borderId="6" xfId="0" applyNumberFormat="1" applyFont="1" applyBorder="1" applyAlignment="1">
      <alignment horizontal="center" vertical="center"/>
    </xf>
    <xf numFmtId="164" fontId="16" fillId="0" borderId="38" xfId="0" applyNumberFormat="1" applyFont="1" applyBorder="1" applyAlignment="1">
      <alignment horizontal="center" vertical="center"/>
    </xf>
    <xf numFmtId="0" fontId="29" fillId="2" borderId="0" xfId="0" applyFont="1" applyFill="1" applyAlignment="1">
      <alignment horizontal="left" vertical="center" wrapText="1"/>
    </xf>
    <xf numFmtId="0" fontId="29" fillId="2" borderId="0" xfId="0" applyFont="1" applyFill="1" applyAlignment="1">
      <alignment horizontal="left" vertical="center"/>
    </xf>
    <xf numFmtId="0" fontId="17" fillId="0" borderId="0" xfId="0" applyFont="1" applyAlignment="1">
      <alignment horizontal="left" vertical="center" wrapText="1"/>
    </xf>
    <xf numFmtId="0" fontId="17" fillId="6" borderId="4" xfId="0" applyFont="1" applyFill="1" applyBorder="1" applyAlignment="1">
      <alignment horizontal="center"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30" fillId="0" borderId="0" xfId="0" applyFont="1" applyAlignment="1">
      <alignment horizontal="left" vertical="top" wrapText="1"/>
    </xf>
    <xf numFmtId="0" fontId="35" fillId="0" borderId="0" xfId="0" applyFont="1" applyAlignment="1">
      <alignment horizontal="left" vertical="top" wrapText="1"/>
    </xf>
    <xf numFmtId="3" fontId="0" fillId="2" borderId="41" xfId="0" applyNumberFormat="1" applyFill="1" applyBorder="1" applyAlignment="1">
      <alignment horizontal="center" vertical="center" wrapText="1"/>
    </xf>
    <xf numFmtId="3" fontId="0" fillId="2" borderId="43" xfId="0" applyNumberFormat="1" applyFill="1" applyBorder="1" applyAlignment="1">
      <alignment horizontal="center" vertical="center" wrapText="1"/>
    </xf>
    <xf numFmtId="0" fontId="4" fillId="3" borderId="42" xfId="0" applyFont="1" applyFill="1" applyBorder="1" applyAlignment="1">
      <alignment horizontal="center" vertical="center" wrapText="1"/>
    </xf>
    <xf numFmtId="0" fontId="8" fillId="3" borderId="44" xfId="0" applyFont="1" applyFill="1" applyBorder="1" applyAlignment="1">
      <alignment horizontal="center" vertical="center" wrapText="1"/>
    </xf>
    <xf numFmtId="3" fontId="0" fillId="3" borderId="42" xfId="0" applyNumberFormat="1" applyFill="1" applyBorder="1" applyAlignment="1">
      <alignment horizontal="center" vertical="center" wrapText="1"/>
    </xf>
    <xf numFmtId="3" fontId="0" fillId="3" borderId="44" xfId="0" applyNumberFormat="1" applyFill="1" applyBorder="1" applyAlignment="1">
      <alignment horizontal="center" vertical="center" wrapText="1"/>
    </xf>
    <xf numFmtId="0" fontId="2" fillId="3" borderId="42" xfId="0" applyFont="1" applyFill="1" applyBorder="1" applyAlignment="1">
      <alignment horizontal="left" vertical="center" wrapText="1" indent="1"/>
    </xf>
    <xf numFmtId="0" fontId="6" fillId="3" borderId="44" xfId="0" applyFont="1" applyFill="1" applyBorder="1" applyAlignment="1">
      <alignment horizontal="left" vertical="center" wrapText="1" indent="1"/>
    </xf>
    <xf numFmtId="0" fontId="9" fillId="3" borderId="42"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17" fillId="2" borderId="0" xfId="0" applyFont="1" applyFill="1" applyAlignment="1">
      <alignment horizontal="left" vertical="center"/>
    </xf>
    <xf numFmtId="0" fontId="17" fillId="4" borderId="0" xfId="0" applyFont="1" applyFill="1" applyAlignment="1">
      <alignment horizontal="left"/>
    </xf>
    <xf numFmtId="0" fontId="32" fillId="10" borderId="10" xfId="0" applyFont="1" applyFill="1" applyBorder="1" applyAlignment="1">
      <alignment horizontal="center" vertical="center"/>
    </xf>
    <xf numFmtId="0" fontId="32" fillId="10" borderId="11" xfId="0" applyFont="1" applyFill="1" applyBorder="1" applyAlignment="1">
      <alignment horizontal="center" vertical="center"/>
    </xf>
    <xf numFmtId="0" fontId="32" fillId="10" borderId="12" xfId="0" applyFont="1" applyFill="1" applyBorder="1" applyAlignment="1">
      <alignment horizontal="center" vertical="center"/>
    </xf>
    <xf numFmtId="4" fontId="31" fillId="9" borderId="13" xfId="0" applyNumberFormat="1" applyFont="1" applyFill="1" applyBorder="1" applyAlignment="1">
      <alignment horizontal="center" vertical="center"/>
    </xf>
    <xf numFmtId="4" fontId="31" fillId="9" borderId="14" xfId="0" applyNumberFormat="1" applyFont="1"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22" fillId="5" borderId="42" xfId="0" applyFont="1" applyFill="1" applyBorder="1" applyAlignment="1" applyProtection="1">
      <alignment horizontal="center" vertical="center" wrapText="1"/>
      <protection locked="0"/>
    </xf>
    <xf numFmtId="0" fontId="37" fillId="5" borderId="42" xfId="0" applyFont="1" applyFill="1" applyBorder="1" applyAlignment="1" applyProtection="1">
      <alignment horizontal="center" vertical="center" wrapText="1"/>
      <protection locked="0"/>
    </xf>
    <xf numFmtId="0" fontId="22" fillId="5" borderId="44" xfId="0" applyFont="1" applyFill="1" applyBorder="1" applyAlignment="1" applyProtection="1">
      <alignment horizontal="center" vertical="center" wrapText="1"/>
      <protection locked="0"/>
    </xf>
    <xf numFmtId="0" fontId="37" fillId="5" borderId="44" xfId="0" applyFont="1" applyFill="1" applyBorder="1" applyAlignment="1" applyProtection="1">
      <alignment horizontal="center" vertical="center" wrapText="1"/>
      <protection locked="0"/>
    </xf>
    <xf numFmtId="164" fontId="22" fillId="5" borderId="42" xfId="0" applyNumberFormat="1" applyFont="1" applyFill="1" applyBorder="1" applyAlignment="1" applyProtection="1">
      <alignment horizontal="right" vertical="center" wrapText="1" indent="1"/>
      <protection locked="0"/>
    </xf>
    <xf numFmtId="164" fontId="22" fillId="5" borderId="44" xfId="0" applyNumberFormat="1" applyFont="1" applyFill="1" applyBorder="1" applyAlignment="1" applyProtection="1">
      <alignment horizontal="right" vertical="center" wrapText="1" indent="1"/>
      <protection locked="0"/>
    </xf>
  </cellXfs>
  <cellStyles count="5">
    <cellStyle name="Hypertextový odkaz" xfId="4" builtinId="8"/>
    <cellStyle name="Normální" xfId="0" builtinId="0"/>
    <cellStyle name="Normální 2" xfId="2" xr:uid="{00000000-0005-0000-0000-000001000000}"/>
    <cellStyle name="normální 3" xfId="1" xr:uid="{00000000-0005-0000-0000-000002000000}"/>
    <cellStyle name="normální 3 2" xfId="3" xr:uid="{00000000-0005-0000-0000-000003000000}"/>
  </cellStyles>
  <dxfs count="8">
    <dxf>
      <fill>
        <patternFill patternType="solid">
          <fgColor rgb="FF80F29B"/>
          <bgColor rgb="FF80F29B"/>
        </patternFill>
      </fill>
    </dxf>
    <dxf>
      <fill>
        <patternFill patternType="solid">
          <fgColor rgb="FFFF9999"/>
          <bgColor rgb="FFFF9999"/>
        </patternFill>
      </fill>
    </dxf>
    <dxf>
      <fill>
        <patternFill patternType="solid">
          <fgColor rgb="FFD2FABE"/>
          <bgColor rgb="FFD2FABE"/>
        </patternFill>
      </fill>
    </dxf>
    <dxf>
      <font>
        <b val="0"/>
        <i val="0"/>
      </font>
      <fill>
        <patternFill patternType="solid">
          <fgColor rgb="FFCCFCC8"/>
          <bgColor rgb="FFCCFCC8"/>
        </patternFill>
      </fill>
    </dxf>
    <dxf>
      <fill>
        <patternFill patternType="solid">
          <fgColor rgb="FFFFFFB7"/>
          <bgColor rgb="FFFFFFB7"/>
        </patternFill>
      </fill>
    </dxf>
    <dxf>
      <font>
        <b val="0"/>
        <i val="0"/>
      </font>
    </dxf>
    <dxf>
      <numFmt numFmtId="3" formatCode="#,##0"/>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18"/>
  <sheetViews>
    <sheetView tabSelected="1" zoomScale="57" zoomScaleNormal="57" workbookViewId="0">
      <selection activeCell="F18" sqref="F18"/>
    </sheetView>
  </sheetViews>
  <sheetFormatPr defaultColWidth="8.85546875" defaultRowHeight="15" x14ac:dyDescent="0.25"/>
  <cols>
    <col min="1" max="1" width="1.42578125" bestFit="1" customWidth="1"/>
    <col min="2" max="2" width="5.7109375" bestFit="1" customWidth="1"/>
    <col min="3" max="3" width="44.28515625" style="3" customWidth="1"/>
    <col min="4" max="4" width="10.5703125" style="39" customWidth="1"/>
    <col min="5" max="5" width="9.7109375" style="2" customWidth="1"/>
    <col min="6" max="6" width="143" style="3" customWidth="1"/>
    <col min="7" max="7" width="30.28515625" style="4" customWidth="1"/>
    <col min="8" max="8" width="27" style="4" customWidth="1"/>
    <col min="9" max="9" width="23.5703125" style="3" bestFit="1" customWidth="1"/>
    <col min="10" max="10" width="19.28515625" style="3" bestFit="1" customWidth="1"/>
    <col min="11" max="11" width="63.5703125" customWidth="1"/>
    <col min="12" max="12" width="38.140625" customWidth="1"/>
    <col min="13" max="13" width="26.140625" customWidth="1"/>
    <col min="14" max="14" width="33.140625" style="3" customWidth="1"/>
    <col min="15" max="15" width="28.140625" style="4" customWidth="1"/>
    <col min="16" max="16" width="20.5703125" style="4" hidden="1" customWidth="1"/>
    <col min="17" max="17" width="21.85546875" customWidth="1"/>
    <col min="18" max="18" width="23.85546875" customWidth="1"/>
    <col min="19" max="19" width="21" bestFit="1" customWidth="1"/>
    <col min="20" max="20" width="19.42578125" bestFit="1" customWidth="1"/>
    <col min="21" max="21" width="11.5703125" hidden="1" customWidth="1"/>
    <col min="22" max="22" width="35.85546875" style="5" customWidth="1"/>
  </cols>
  <sheetData>
    <row r="1" spans="1:22" ht="15.75" x14ac:dyDescent="0.25">
      <c r="B1" s="125" t="s">
        <v>50</v>
      </c>
      <c r="C1" s="126"/>
      <c r="D1" s="126"/>
    </row>
    <row r="2" spans="1:22" ht="18" customHeight="1" x14ac:dyDescent="0.25">
      <c r="B2" s="125" t="s">
        <v>56</v>
      </c>
      <c r="C2" s="125"/>
      <c r="D2" s="125"/>
      <c r="G2" s="98"/>
    </row>
    <row r="3" spans="1:22" ht="19.5" customHeight="1" x14ac:dyDescent="0.25">
      <c r="D3" s="2"/>
      <c r="G3" s="132"/>
      <c r="H3" s="132"/>
      <c r="I3" s="132"/>
      <c r="J3" s="132"/>
      <c r="K3" s="132"/>
      <c r="L3" s="132"/>
      <c r="M3" s="132"/>
      <c r="N3" s="132"/>
      <c r="O3" s="132"/>
      <c r="P3" s="3"/>
      <c r="T3" s="6"/>
      <c r="U3" s="7"/>
      <c r="V3" s="8"/>
    </row>
    <row r="4" spans="1:22" ht="19.5" customHeight="1" x14ac:dyDescent="0.25">
      <c r="B4" s="13"/>
      <c r="C4" s="9" t="s">
        <v>0</v>
      </c>
      <c r="D4" s="99"/>
      <c r="E4" s="99"/>
      <c r="F4" s="99"/>
      <c r="G4" s="132"/>
      <c r="H4" s="132"/>
      <c r="I4" s="132"/>
      <c r="J4" s="132"/>
      <c r="K4" s="132"/>
      <c r="L4" s="132"/>
      <c r="M4" s="132"/>
      <c r="N4" s="132"/>
      <c r="O4" s="132"/>
      <c r="P4" s="10"/>
      <c r="Q4" s="10"/>
      <c r="R4" s="10"/>
      <c r="S4" s="10"/>
      <c r="T4" s="10"/>
      <c r="V4" s="11"/>
    </row>
    <row r="5" spans="1:22" ht="18" customHeight="1" thickBot="1" x14ac:dyDescent="0.3">
      <c r="B5" s="14"/>
      <c r="C5" s="12" t="s">
        <v>1</v>
      </c>
      <c r="D5" s="9"/>
      <c r="E5" s="9"/>
      <c r="F5" s="9"/>
      <c r="G5"/>
      <c r="H5"/>
      <c r="I5"/>
      <c r="J5" s="11"/>
      <c r="O5" s="15"/>
      <c r="P5" s="15"/>
      <c r="T5" s="6"/>
      <c r="V5" s="11"/>
    </row>
    <row r="6" spans="1:22" ht="36.75" customHeight="1" thickBot="1" x14ac:dyDescent="0.3">
      <c r="B6" s="16"/>
      <c r="C6" s="17"/>
      <c r="D6" s="2"/>
      <c r="G6" s="18" t="s">
        <v>2</v>
      </c>
      <c r="H6" s="58" t="s">
        <v>2</v>
      </c>
      <c r="O6" s="19"/>
      <c r="P6" s="19"/>
      <c r="R6" s="18" t="s">
        <v>2</v>
      </c>
      <c r="V6" s="11"/>
    </row>
    <row r="7" spans="1:22" ht="80.25" customHeight="1" thickTop="1" thickBot="1" x14ac:dyDescent="0.3">
      <c r="B7" s="20" t="s">
        <v>3</v>
      </c>
      <c r="C7" s="21" t="s">
        <v>39</v>
      </c>
      <c r="D7" s="21" t="s">
        <v>4</v>
      </c>
      <c r="E7" s="21" t="s">
        <v>40</v>
      </c>
      <c r="F7" s="21" t="s">
        <v>51</v>
      </c>
      <c r="G7" s="22" t="s">
        <v>5</v>
      </c>
      <c r="H7" s="22" t="s">
        <v>15</v>
      </c>
      <c r="I7" s="21" t="s">
        <v>41</v>
      </c>
      <c r="J7" s="21" t="s">
        <v>42</v>
      </c>
      <c r="K7" s="21" t="s">
        <v>62</v>
      </c>
      <c r="L7" s="21" t="s">
        <v>43</v>
      </c>
      <c r="M7" s="100" t="s">
        <v>44</v>
      </c>
      <c r="N7" s="21" t="s">
        <v>45</v>
      </c>
      <c r="O7" s="21" t="s">
        <v>53</v>
      </c>
      <c r="P7" s="21" t="s">
        <v>46</v>
      </c>
      <c r="Q7" s="21" t="s">
        <v>6</v>
      </c>
      <c r="R7" s="23" t="s">
        <v>7</v>
      </c>
      <c r="S7" s="100" t="s">
        <v>8</v>
      </c>
      <c r="T7" s="100" t="s">
        <v>9</v>
      </c>
      <c r="U7" s="21" t="s">
        <v>47</v>
      </c>
      <c r="V7" s="21" t="s">
        <v>48</v>
      </c>
    </row>
    <row r="8" spans="1:22" ht="409.5" customHeight="1" thickTop="1" x14ac:dyDescent="0.25">
      <c r="A8" s="24"/>
      <c r="B8" s="133">
        <v>1</v>
      </c>
      <c r="C8" s="135" t="s">
        <v>59</v>
      </c>
      <c r="D8" s="137">
        <v>1</v>
      </c>
      <c r="E8" s="105" t="s">
        <v>49</v>
      </c>
      <c r="F8" s="139" t="s">
        <v>64</v>
      </c>
      <c r="G8" s="156"/>
      <c r="H8" s="157"/>
      <c r="I8" s="141" t="s">
        <v>52</v>
      </c>
      <c r="J8" s="115" t="s">
        <v>57</v>
      </c>
      <c r="K8" s="117" t="s">
        <v>58</v>
      </c>
      <c r="L8" s="118" t="s">
        <v>63</v>
      </c>
      <c r="M8" s="107" t="s">
        <v>60</v>
      </c>
      <c r="N8" s="107" t="s">
        <v>61</v>
      </c>
      <c r="O8" s="109" t="s">
        <v>55</v>
      </c>
      <c r="P8" s="111">
        <f>D8*Q8</f>
        <v>110000</v>
      </c>
      <c r="Q8" s="113">
        <v>110000</v>
      </c>
      <c r="R8" s="160"/>
      <c r="S8" s="101">
        <f>D8*R8</f>
        <v>0</v>
      </c>
      <c r="T8" s="103" t="str">
        <f>IF(ISNUMBER(R8), IF(R8&gt;Q8,"NEVYHOVUJE","VYHOVUJE")," ")</f>
        <v xml:space="preserve"> </v>
      </c>
      <c r="U8" s="105"/>
      <c r="V8" s="105" t="s">
        <v>13</v>
      </c>
    </row>
    <row r="9" spans="1:22" ht="154.5" customHeight="1" thickBot="1" x14ac:dyDescent="0.3">
      <c r="A9" s="24"/>
      <c r="B9" s="134"/>
      <c r="C9" s="136"/>
      <c r="D9" s="138"/>
      <c r="E9" s="106"/>
      <c r="F9" s="140"/>
      <c r="G9" s="158"/>
      <c r="H9" s="159"/>
      <c r="I9" s="142"/>
      <c r="J9" s="116"/>
      <c r="K9" s="108"/>
      <c r="L9" s="119"/>
      <c r="M9" s="108"/>
      <c r="N9" s="108"/>
      <c r="O9" s="110"/>
      <c r="P9" s="112"/>
      <c r="Q9" s="114"/>
      <c r="R9" s="161"/>
      <c r="S9" s="102"/>
      <c r="T9" s="104"/>
      <c r="U9" s="106"/>
      <c r="V9" s="106"/>
    </row>
    <row r="10" spans="1:22" ht="16.5" thickTop="1" thickBot="1" x14ac:dyDescent="0.3">
      <c r="C10"/>
      <c r="D10"/>
      <c r="E10"/>
      <c r="F10"/>
      <c r="G10" s="25"/>
      <c r="H10"/>
      <c r="I10"/>
      <c r="J10"/>
      <c r="N10"/>
      <c r="O10"/>
      <c r="P10" s="27"/>
      <c r="S10" s="57"/>
    </row>
    <row r="11" spans="1:22" ht="60.75" customHeight="1" thickTop="1" thickBot="1" x14ac:dyDescent="0.3">
      <c r="B11" s="127" t="s">
        <v>10</v>
      </c>
      <c r="C11" s="127"/>
      <c r="D11" s="127"/>
      <c r="E11" s="127"/>
      <c r="F11" s="127"/>
      <c r="G11" s="127"/>
      <c r="H11" s="127"/>
      <c r="I11" s="127"/>
      <c r="J11" s="26"/>
      <c r="K11" s="26"/>
      <c r="L11" s="11"/>
      <c r="M11" s="11"/>
      <c r="N11" s="11"/>
      <c r="O11" s="27"/>
      <c r="P11" s="27"/>
      <c r="Q11" s="28" t="s">
        <v>11</v>
      </c>
      <c r="R11" s="128" t="s">
        <v>12</v>
      </c>
      <c r="S11" s="129"/>
      <c r="T11" s="130"/>
      <c r="V11" s="29"/>
    </row>
    <row r="12" spans="1:22" ht="33" customHeight="1" thickTop="1" thickBot="1" x14ac:dyDescent="0.3">
      <c r="B12" s="131" t="s">
        <v>14</v>
      </c>
      <c r="C12" s="131"/>
      <c r="D12" s="131"/>
      <c r="E12" s="131"/>
      <c r="F12" s="131"/>
      <c r="G12" s="131"/>
      <c r="H12" s="30"/>
      <c r="I12" s="30"/>
      <c r="J12" s="30"/>
      <c r="L12" s="31"/>
      <c r="M12" s="31"/>
      <c r="N12" s="31"/>
      <c r="O12" s="32"/>
      <c r="P12" s="32"/>
      <c r="Q12" s="33">
        <f>SUM(P8:P8)</f>
        <v>110000</v>
      </c>
      <c r="R12" s="122">
        <f>SUM(S8:S8)</f>
        <v>0</v>
      </c>
      <c r="S12" s="123"/>
      <c r="T12" s="124"/>
    </row>
    <row r="13" spans="1:22" ht="18.600000000000001" customHeight="1" thickTop="1" x14ac:dyDescent="0.25">
      <c r="B13" s="34"/>
      <c r="C13" s="35"/>
      <c r="D13" s="36"/>
      <c r="E13" s="35"/>
      <c r="F13" s="35"/>
      <c r="G13" s="37"/>
      <c r="H13" s="37"/>
      <c r="I13" s="37"/>
      <c r="J13" s="37"/>
      <c r="N13"/>
    </row>
    <row r="14" spans="1:22" ht="18.600000000000001" customHeight="1" x14ac:dyDescent="0.25">
      <c r="B14" s="120" t="s">
        <v>54</v>
      </c>
      <c r="C14" s="121"/>
      <c r="D14" s="121"/>
      <c r="E14" s="121"/>
      <c r="F14" s="121"/>
      <c r="G14" s="121"/>
      <c r="H14" s="121"/>
      <c r="I14" s="121"/>
      <c r="J14"/>
      <c r="N14"/>
    </row>
    <row r="15" spans="1:22" ht="18.600000000000001" customHeight="1" x14ac:dyDescent="0.25">
      <c r="B15" s="38"/>
      <c r="C15" s="38"/>
      <c r="D15" s="38"/>
      <c r="E15" s="38"/>
      <c r="F15" s="38"/>
      <c r="I15"/>
      <c r="J15"/>
      <c r="N15"/>
    </row>
    <row r="16" spans="1:22" ht="18.600000000000001" customHeight="1" x14ac:dyDescent="0.25">
      <c r="C16"/>
      <c r="E16"/>
      <c r="F16"/>
      <c r="I16"/>
      <c r="J16"/>
      <c r="N16"/>
    </row>
    <row r="17" spans="3:14" ht="18.600000000000001" customHeight="1" x14ac:dyDescent="0.25">
      <c r="C17"/>
      <c r="E17"/>
      <c r="F17"/>
      <c r="I17"/>
      <c r="J17"/>
      <c r="N17"/>
    </row>
    <row r="18" spans="3:14" ht="18.600000000000001" customHeight="1" x14ac:dyDescent="0.25">
      <c r="C18"/>
      <c r="E18"/>
      <c r="F18"/>
      <c r="I18"/>
      <c r="J18"/>
      <c r="N18"/>
    </row>
    <row r="19" spans="3:14" ht="18.600000000000001" customHeight="1" x14ac:dyDescent="0.25">
      <c r="C19"/>
      <c r="E19"/>
      <c r="F19"/>
      <c r="I19"/>
      <c r="J19"/>
      <c r="N19"/>
    </row>
    <row r="20" spans="3:14" ht="18.600000000000001" customHeight="1" x14ac:dyDescent="0.25">
      <c r="C20"/>
      <c r="E20"/>
      <c r="F20"/>
      <c r="I20"/>
      <c r="J20"/>
      <c r="N20"/>
    </row>
    <row r="21" spans="3:14" ht="18.600000000000001" customHeight="1" x14ac:dyDescent="0.25">
      <c r="C21"/>
      <c r="E21"/>
      <c r="F21"/>
      <c r="I21"/>
      <c r="J21"/>
      <c r="N21"/>
    </row>
    <row r="22" spans="3:14" ht="18.600000000000001" customHeight="1" x14ac:dyDescent="0.25">
      <c r="C22"/>
      <c r="E22"/>
      <c r="F22"/>
      <c r="I22"/>
      <c r="J22"/>
      <c r="N22"/>
    </row>
    <row r="23" spans="3:14" ht="18.600000000000001" customHeight="1" x14ac:dyDescent="0.25">
      <c r="C23"/>
      <c r="E23"/>
      <c r="F23"/>
      <c r="I23"/>
      <c r="J23"/>
      <c r="N23"/>
    </row>
    <row r="24" spans="3:14" ht="18.600000000000001" customHeight="1" x14ac:dyDescent="0.25">
      <c r="C24"/>
      <c r="E24"/>
      <c r="F24"/>
      <c r="I24"/>
      <c r="J24"/>
      <c r="N24"/>
    </row>
    <row r="25" spans="3:14" x14ac:dyDescent="0.25">
      <c r="C25"/>
      <c r="E25"/>
      <c r="F25"/>
      <c r="I25"/>
      <c r="J25"/>
      <c r="N25"/>
    </row>
    <row r="26" spans="3:14" x14ac:dyDescent="0.25">
      <c r="C26"/>
      <c r="E26"/>
      <c r="F26"/>
      <c r="I26"/>
      <c r="J26"/>
      <c r="N26"/>
    </row>
    <row r="27" spans="3:14" x14ac:dyDescent="0.25">
      <c r="C27"/>
      <c r="E27"/>
      <c r="F27"/>
      <c r="I27"/>
      <c r="J27"/>
      <c r="N27"/>
    </row>
    <row r="28" spans="3:14" x14ac:dyDescent="0.25">
      <c r="C28"/>
      <c r="E28"/>
      <c r="F28"/>
      <c r="I28"/>
      <c r="J28"/>
      <c r="N28"/>
    </row>
    <row r="29" spans="3:14" x14ac:dyDescent="0.25">
      <c r="C29"/>
      <c r="E29"/>
      <c r="F29"/>
      <c r="I29"/>
      <c r="J29"/>
      <c r="N29"/>
    </row>
    <row r="30" spans="3:14" x14ac:dyDescent="0.25">
      <c r="C30"/>
      <c r="E30"/>
      <c r="F30"/>
      <c r="I30"/>
      <c r="J30"/>
      <c r="N30"/>
    </row>
    <row r="31" spans="3:14" x14ac:dyDescent="0.25">
      <c r="C31"/>
      <c r="E31"/>
      <c r="F31"/>
      <c r="I31"/>
      <c r="J31"/>
      <c r="N31"/>
    </row>
    <row r="32" spans="3:14" x14ac:dyDescent="0.25">
      <c r="C32"/>
      <c r="E32"/>
      <c r="F32"/>
      <c r="I32"/>
      <c r="J32"/>
      <c r="N32"/>
    </row>
    <row r="33" spans="3:14" x14ac:dyDescent="0.25">
      <c r="C33"/>
      <c r="E33"/>
      <c r="F33"/>
      <c r="I33"/>
      <c r="J33"/>
      <c r="N33"/>
    </row>
    <row r="34" spans="3:14" x14ac:dyDescent="0.25">
      <c r="C34"/>
      <c r="E34"/>
      <c r="F34"/>
      <c r="I34"/>
      <c r="J34"/>
      <c r="N34"/>
    </row>
    <row r="35" spans="3:14" x14ac:dyDescent="0.25">
      <c r="C35"/>
      <c r="E35"/>
      <c r="F35"/>
      <c r="I35"/>
      <c r="J35"/>
      <c r="N35"/>
    </row>
    <row r="36" spans="3:14" x14ac:dyDescent="0.25">
      <c r="C36"/>
      <c r="E36"/>
      <c r="F36"/>
      <c r="I36"/>
      <c r="J36"/>
      <c r="N36"/>
    </row>
    <row r="37" spans="3:14" x14ac:dyDescent="0.25">
      <c r="C37"/>
      <c r="E37"/>
      <c r="F37"/>
      <c r="I37"/>
      <c r="J37"/>
      <c r="N37"/>
    </row>
    <row r="38" spans="3:14" x14ac:dyDescent="0.25">
      <c r="C38"/>
      <c r="E38"/>
      <c r="F38"/>
      <c r="I38"/>
      <c r="J38"/>
      <c r="N38"/>
    </row>
    <row r="39" spans="3:14" x14ac:dyDescent="0.25">
      <c r="C39"/>
      <c r="E39"/>
      <c r="F39"/>
      <c r="I39"/>
      <c r="J39"/>
      <c r="N39"/>
    </row>
    <row r="40" spans="3:14" x14ac:dyDescent="0.25">
      <c r="C40"/>
      <c r="E40"/>
      <c r="F40"/>
      <c r="I40"/>
      <c r="J40"/>
      <c r="N40"/>
    </row>
    <row r="41" spans="3:14" x14ac:dyDescent="0.25">
      <c r="C41"/>
      <c r="E41"/>
      <c r="F41"/>
      <c r="I41"/>
      <c r="J41"/>
      <c r="N41"/>
    </row>
    <row r="42" spans="3:14" x14ac:dyDescent="0.25">
      <c r="C42"/>
      <c r="E42"/>
      <c r="F42"/>
      <c r="I42"/>
      <c r="J42"/>
      <c r="N42"/>
    </row>
    <row r="43" spans="3:14" x14ac:dyDescent="0.25">
      <c r="C43"/>
      <c r="E43"/>
      <c r="F43"/>
      <c r="I43"/>
      <c r="J43"/>
      <c r="N43"/>
    </row>
    <row r="44" spans="3:14" x14ac:dyDescent="0.25">
      <c r="C44"/>
      <c r="E44"/>
      <c r="F44"/>
      <c r="I44"/>
      <c r="J44"/>
      <c r="N44"/>
    </row>
    <row r="45" spans="3:14" x14ac:dyDescent="0.25">
      <c r="C45"/>
      <c r="E45"/>
      <c r="F45"/>
      <c r="I45"/>
      <c r="J45"/>
      <c r="N45"/>
    </row>
    <row r="46" spans="3:14" x14ac:dyDescent="0.25">
      <c r="C46"/>
      <c r="E46"/>
      <c r="F46"/>
      <c r="I46"/>
      <c r="J46"/>
      <c r="N46"/>
    </row>
    <row r="47" spans="3:14" x14ac:dyDescent="0.25">
      <c r="C47"/>
      <c r="E47"/>
      <c r="F47"/>
      <c r="I47"/>
      <c r="J47"/>
      <c r="N47"/>
    </row>
    <row r="48" spans="3:14" x14ac:dyDescent="0.25">
      <c r="C48"/>
      <c r="E48"/>
      <c r="F48"/>
      <c r="I48"/>
      <c r="J48"/>
      <c r="N48"/>
    </row>
    <row r="49" spans="3:14" x14ac:dyDescent="0.25">
      <c r="C49"/>
      <c r="E49"/>
      <c r="F49"/>
      <c r="I49"/>
      <c r="J49"/>
      <c r="N49"/>
    </row>
    <row r="50" spans="3:14" x14ac:dyDescent="0.25">
      <c r="C50"/>
      <c r="E50"/>
      <c r="F50"/>
      <c r="I50"/>
      <c r="J50"/>
      <c r="N50"/>
    </row>
    <row r="51" spans="3:14" x14ac:dyDescent="0.25">
      <c r="C51"/>
      <c r="E51"/>
      <c r="F51"/>
      <c r="I51"/>
      <c r="J51"/>
      <c r="N51"/>
    </row>
    <row r="52" spans="3:14" x14ac:dyDescent="0.25">
      <c r="C52"/>
      <c r="E52"/>
      <c r="F52"/>
      <c r="I52"/>
      <c r="J52"/>
      <c r="N52"/>
    </row>
    <row r="53" spans="3:14" x14ac:dyDescent="0.25">
      <c r="C53"/>
      <c r="E53"/>
      <c r="F53"/>
      <c r="I53"/>
      <c r="J53"/>
      <c r="N53"/>
    </row>
    <row r="54" spans="3:14" x14ac:dyDescent="0.25">
      <c r="C54"/>
      <c r="E54"/>
      <c r="F54"/>
      <c r="I54"/>
      <c r="J54"/>
      <c r="N54"/>
    </row>
    <row r="55" spans="3:14" x14ac:dyDescent="0.25">
      <c r="C55"/>
      <c r="E55"/>
      <c r="F55"/>
      <c r="I55"/>
      <c r="J55"/>
      <c r="N55"/>
    </row>
    <row r="56" spans="3:14" x14ac:dyDescent="0.25">
      <c r="C56"/>
      <c r="E56"/>
      <c r="F56"/>
      <c r="I56"/>
      <c r="J56"/>
      <c r="N56"/>
    </row>
    <row r="57" spans="3:14" x14ac:dyDescent="0.25">
      <c r="C57"/>
      <c r="E57"/>
      <c r="F57"/>
      <c r="I57"/>
      <c r="J57"/>
      <c r="N57"/>
    </row>
    <row r="58" spans="3:14" x14ac:dyDescent="0.25">
      <c r="C58"/>
      <c r="E58"/>
      <c r="F58"/>
      <c r="I58"/>
      <c r="J58"/>
      <c r="N58"/>
    </row>
    <row r="59" spans="3:14" x14ac:dyDescent="0.25">
      <c r="C59"/>
      <c r="E59"/>
      <c r="F59"/>
      <c r="I59"/>
      <c r="J59"/>
      <c r="N59"/>
    </row>
    <row r="60" spans="3:14" x14ac:dyDescent="0.25">
      <c r="C60"/>
      <c r="E60"/>
      <c r="F60"/>
      <c r="I60"/>
      <c r="J60"/>
      <c r="N60"/>
    </row>
    <row r="61" spans="3:14" x14ac:dyDescent="0.25">
      <c r="C61"/>
      <c r="E61"/>
      <c r="F61"/>
      <c r="I61"/>
      <c r="J61"/>
      <c r="N61"/>
    </row>
    <row r="62" spans="3:14" x14ac:dyDescent="0.25">
      <c r="C62"/>
      <c r="E62"/>
      <c r="F62"/>
      <c r="I62"/>
      <c r="J62"/>
      <c r="N62"/>
    </row>
    <row r="63" spans="3:14" x14ac:dyDescent="0.25">
      <c r="C63"/>
      <c r="E63"/>
      <c r="F63"/>
      <c r="I63"/>
      <c r="J63"/>
      <c r="N63"/>
    </row>
    <row r="64" spans="3:14" x14ac:dyDescent="0.25">
      <c r="C64"/>
      <c r="E64"/>
      <c r="F64"/>
      <c r="I64"/>
      <c r="J64"/>
      <c r="N64"/>
    </row>
    <row r="65" spans="3:14" x14ac:dyDescent="0.25">
      <c r="C65"/>
      <c r="E65"/>
      <c r="F65"/>
      <c r="I65"/>
      <c r="J65"/>
      <c r="N65"/>
    </row>
    <row r="66" spans="3:14" x14ac:dyDescent="0.25">
      <c r="C66"/>
      <c r="E66"/>
      <c r="F66"/>
      <c r="I66"/>
      <c r="J66"/>
      <c r="N66"/>
    </row>
    <row r="67" spans="3:14" x14ac:dyDescent="0.25">
      <c r="C67"/>
      <c r="E67"/>
      <c r="F67"/>
      <c r="I67"/>
      <c r="J67"/>
      <c r="N67"/>
    </row>
    <row r="68" spans="3:14" x14ac:dyDescent="0.25">
      <c r="C68"/>
      <c r="E68"/>
      <c r="F68"/>
      <c r="I68"/>
      <c r="J68"/>
      <c r="N68"/>
    </row>
    <row r="69" spans="3:14" x14ac:dyDescent="0.25">
      <c r="C69"/>
      <c r="E69"/>
      <c r="F69"/>
      <c r="I69"/>
      <c r="J69"/>
      <c r="N69"/>
    </row>
    <row r="70" spans="3:14" x14ac:dyDescent="0.25">
      <c r="C70"/>
      <c r="E70"/>
      <c r="F70"/>
      <c r="I70"/>
      <c r="J70"/>
      <c r="N70"/>
    </row>
    <row r="71" spans="3:14" x14ac:dyDescent="0.25">
      <c r="C71"/>
      <c r="E71"/>
      <c r="F71"/>
      <c r="I71"/>
      <c r="J71"/>
      <c r="N71"/>
    </row>
    <row r="72" spans="3:14" x14ac:dyDescent="0.25">
      <c r="C72"/>
      <c r="E72"/>
      <c r="F72"/>
      <c r="I72"/>
      <c r="J72"/>
      <c r="N72"/>
    </row>
    <row r="73" spans="3:14" x14ac:dyDescent="0.25">
      <c r="C73"/>
      <c r="E73"/>
      <c r="F73"/>
      <c r="I73"/>
      <c r="J73"/>
      <c r="N73"/>
    </row>
    <row r="74" spans="3:14" x14ac:dyDescent="0.25">
      <c r="C74"/>
      <c r="E74"/>
      <c r="F74"/>
      <c r="I74"/>
      <c r="J74"/>
      <c r="N74"/>
    </row>
    <row r="75" spans="3:14" x14ac:dyDescent="0.25">
      <c r="C75"/>
      <c r="E75"/>
      <c r="F75"/>
      <c r="I75"/>
      <c r="J75"/>
      <c r="N75"/>
    </row>
    <row r="76" spans="3:14" x14ac:dyDescent="0.25">
      <c r="C76"/>
      <c r="E76"/>
      <c r="F76"/>
      <c r="I76"/>
      <c r="J76"/>
      <c r="N76"/>
    </row>
    <row r="77" spans="3:14" x14ac:dyDescent="0.25">
      <c r="C77"/>
      <c r="E77"/>
      <c r="F77"/>
      <c r="I77"/>
      <c r="J77"/>
      <c r="N77"/>
    </row>
    <row r="78" spans="3:14" x14ac:dyDescent="0.25">
      <c r="C78"/>
      <c r="E78"/>
      <c r="F78"/>
      <c r="I78"/>
      <c r="J78"/>
      <c r="N78"/>
    </row>
    <row r="79" spans="3:14" x14ac:dyDescent="0.25">
      <c r="C79"/>
      <c r="E79"/>
      <c r="F79"/>
      <c r="I79"/>
      <c r="J79"/>
      <c r="N79"/>
    </row>
    <row r="80" spans="3:14" x14ac:dyDescent="0.25">
      <c r="C80"/>
      <c r="E80"/>
      <c r="F80"/>
      <c r="I80"/>
      <c r="J80"/>
      <c r="N80"/>
    </row>
    <row r="81" spans="3:14" x14ac:dyDescent="0.25">
      <c r="C81"/>
      <c r="E81"/>
      <c r="F81"/>
      <c r="I81"/>
      <c r="J81"/>
      <c r="N81"/>
    </row>
    <row r="82" spans="3:14" x14ac:dyDescent="0.25">
      <c r="C82"/>
      <c r="E82"/>
      <c r="F82"/>
      <c r="I82"/>
      <c r="J82"/>
      <c r="N82"/>
    </row>
    <row r="83" spans="3:14" x14ac:dyDescent="0.25">
      <c r="C83"/>
      <c r="E83"/>
      <c r="F83"/>
      <c r="I83"/>
      <c r="J83"/>
      <c r="N83"/>
    </row>
    <row r="84" spans="3:14" x14ac:dyDescent="0.25">
      <c r="C84"/>
      <c r="E84"/>
      <c r="F84"/>
      <c r="I84"/>
      <c r="J84"/>
      <c r="N84"/>
    </row>
    <row r="85" spans="3:14" x14ac:dyDescent="0.25">
      <c r="C85"/>
      <c r="E85"/>
      <c r="F85"/>
      <c r="I85"/>
      <c r="J85"/>
      <c r="N85"/>
    </row>
    <row r="86" spans="3:14" x14ac:dyDescent="0.25">
      <c r="C86"/>
      <c r="E86"/>
      <c r="F86"/>
      <c r="I86"/>
      <c r="J86"/>
      <c r="N86"/>
    </row>
    <row r="87" spans="3:14" x14ac:dyDescent="0.25">
      <c r="C87"/>
      <c r="E87"/>
      <c r="F87"/>
      <c r="I87"/>
      <c r="J87"/>
      <c r="N87"/>
    </row>
    <row r="88" spans="3:14" x14ac:dyDescent="0.25">
      <c r="C88"/>
      <c r="E88"/>
      <c r="F88"/>
      <c r="I88"/>
      <c r="J88"/>
      <c r="N88"/>
    </row>
    <row r="89" spans="3:14" x14ac:dyDescent="0.25">
      <c r="C89"/>
      <c r="E89"/>
      <c r="F89"/>
      <c r="I89"/>
      <c r="J89"/>
      <c r="N89"/>
    </row>
    <row r="90" spans="3:14" x14ac:dyDescent="0.25">
      <c r="C90"/>
      <c r="E90"/>
      <c r="F90"/>
      <c r="I90"/>
      <c r="J90"/>
      <c r="N90"/>
    </row>
    <row r="91" spans="3:14" x14ac:dyDescent="0.25">
      <c r="C91"/>
      <c r="E91"/>
      <c r="F91"/>
      <c r="I91"/>
      <c r="J91"/>
      <c r="N91"/>
    </row>
    <row r="92" spans="3:14" x14ac:dyDescent="0.25">
      <c r="C92"/>
      <c r="E92"/>
      <c r="F92"/>
      <c r="I92"/>
      <c r="J92"/>
      <c r="N92"/>
    </row>
    <row r="93" spans="3:14" x14ac:dyDescent="0.25">
      <c r="C93"/>
      <c r="E93"/>
      <c r="F93"/>
      <c r="I93"/>
      <c r="J93"/>
      <c r="N93"/>
    </row>
    <row r="94" spans="3:14" x14ac:dyDescent="0.25">
      <c r="C94"/>
      <c r="E94"/>
      <c r="F94"/>
      <c r="I94"/>
      <c r="J94"/>
      <c r="N94"/>
    </row>
    <row r="95" spans="3:14" x14ac:dyDescent="0.25">
      <c r="C95"/>
      <c r="E95"/>
      <c r="F95"/>
      <c r="I95"/>
      <c r="J95"/>
      <c r="N95"/>
    </row>
    <row r="96" spans="3:14" x14ac:dyDescent="0.25">
      <c r="C96"/>
      <c r="E96"/>
      <c r="F96"/>
      <c r="I96"/>
      <c r="J96"/>
      <c r="N96"/>
    </row>
    <row r="97" spans="3:14" x14ac:dyDescent="0.25">
      <c r="C97"/>
      <c r="E97"/>
      <c r="F97"/>
      <c r="I97"/>
      <c r="J97"/>
      <c r="N97"/>
    </row>
    <row r="98" spans="3:14" x14ac:dyDescent="0.25">
      <c r="C98"/>
      <c r="E98"/>
      <c r="F98"/>
      <c r="I98"/>
      <c r="J98"/>
      <c r="N98"/>
    </row>
    <row r="99" spans="3:14" x14ac:dyDescent="0.25">
      <c r="C99"/>
      <c r="E99"/>
      <c r="F99"/>
      <c r="I99"/>
      <c r="J99"/>
      <c r="N99"/>
    </row>
    <row r="100" spans="3:14" x14ac:dyDescent="0.25">
      <c r="C100"/>
      <c r="E100"/>
      <c r="F100"/>
      <c r="I100"/>
      <c r="J100"/>
      <c r="N100"/>
    </row>
    <row r="101" spans="3:14" x14ac:dyDescent="0.25">
      <c r="C101"/>
      <c r="E101"/>
      <c r="F101"/>
      <c r="I101"/>
      <c r="J101"/>
      <c r="N101"/>
    </row>
    <row r="102" spans="3:14" x14ac:dyDescent="0.25">
      <c r="C102"/>
      <c r="E102"/>
      <c r="F102"/>
      <c r="I102"/>
      <c r="J102"/>
      <c r="N102"/>
    </row>
    <row r="103" spans="3:14" x14ac:dyDescent="0.25">
      <c r="C103"/>
      <c r="E103"/>
      <c r="F103"/>
      <c r="I103"/>
      <c r="J103"/>
      <c r="N103"/>
    </row>
    <row r="104" spans="3:14" x14ac:dyDescent="0.25">
      <c r="C104"/>
      <c r="E104"/>
      <c r="F104"/>
      <c r="I104"/>
      <c r="J104"/>
      <c r="N104"/>
    </row>
    <row r="105" spans="3:14" x14ac:dyDescent="0.25">
      <c r="C105"/>
      <c r="E105"/>
      <c r="F105"/>
      <c r="I105"/>
      <c r="J105"/>
      <c r="N105"/>
    </row>
    <row r="106" spans="3:14" x14ac:dyDescent="0.25">
      <c r="C106"/>
      <c r="E106"/>
      <c r="F106"/>
      <c r="I106"/>
      <c r="J106"/>
      <c r="N106"/>
    </row>
    <row r="107" spans="3:14" x14ac:dyDescent="0.25">
      <c r="C107"/>
      <c r="E107"/>
      <c r="F107"/>
      <c r="I107"/>
      <c r="J107"/>
      <c r="N107"/>
    </row>
    <row r="108" spans="3:14" x14ac:dyDescent="0.25">
      <c r="C108"/>
      <c r="E108"/>
      <c r="F108"/>
      <c r="I108"/>
      <c r="J108"/>
      <c r="N108"/>
    </row>
    <row r="109" spans="3:14" x14ac:dyDescent="0.25">
      <c r="C109"/>
      <c r="E109"/>
      <c r="F109"/>
      <c r="I109"/>
      <c r="J109"/>
      <c r="N109"/>
    </row>
    <row r="110" spans="3:14" x14ac:dyDescent="0.25">
      <c r="C110"/>
      <c r="E110"/>
      <c r="F110"/>
      <c r="I110"/>
      <c r="J110"/>
      <c r="N110"/>
    </row>
    <row r="111" spans="3:14" x14ac:dyDescent="0.25">
      <c r="C111"/>
      <c r="E111"/>
      <c r="F111"/>
      <c r="I111"/>
      <c r="J111"/>
      <c r="N111"/>
    </row>
    <row r="112" spans="3:14" x14ac:dyDescent="0.25">
      <c r="C112"/>
      <c r="E112"/>
      <c r="F112"/>
      <c r="I112"/>
      <c r="J112"/>
      <c r="N112"/>
    </row>
    <row r="113" spans="3:14" x14ac:dyDescent="0.25">
      <c r="C113"/>
      <c r="E113"/>
      <c r="F113"/>
      <c r="I113"/>
      <c r="J113"/>
      <c r="N113"/>
    </row>
    <row r="114" spans="3:14" x14ac:dyDescent="0.25">
      <c r="C114"/>
      <c r="E114"/>
      <c r="F114"/>
      <c r="I114"/>
      <c r="J114"/>
      <c r="N114"/>
    </row>
    <row r="115" spans="3:14" x14ac:dyDescent="0.25">
      <c r="C115"/>
      <c r="E115"/>
      <c r="F115"/>
      <c r="I115"/>
      <c r="J115"/>
      <c r="N115"/>
    </row>
    <row r="116" spans="3:14" x14ac:dyDescent="0.25">
      <c r="C116"/>
      <c r="E116"/>
      <c r="F116"/>
      <c r="I116"/>
      <c r="J116"/>
      <c r="N116"/>
    </row>
    <row r="117" spans="3:14" x14ac:dyDescent="0.25">
      <c r="C117"/>
      <c r="E117"/>
      <c r="F117"/>
      <c r="I117"/>
      <c r="J117"/>
      <c r="N117"/>
    </row>
    <row r="118" spans="3:14" x14ac:dyDescent="0.25">
      <c r="C118"/>
      <c r="E118"/>
      <c r="F118"/>
      <c r="I118"/>
      <c r="J118"/>
      <c r="N118"/>
    </row>
    <row r="119" spans="3:14" x14ac:dyDescent="0.25">
      <c r="C119"/>
      <c r="E119"/>
      <c r="F119"/>
      <c r="I119"/>
      <c r="J119"/>
      <c r="N119"/>
    </row>
    <row r="120" spans="3:14" x14ac:dyDescent="0.25">
      <c r="C120"/>
      <c r="E120"/>
      <c r="F120"/>
      <c r="I120"/>
      <c r="J120"/>
      <c r="N120"/>
    </row>
    <row r="121" spans="3:14" x14ac:dyDescent="0.25">
      <c r="C121"/>
      <c r="E121"/>
      <c r="F121"/>
      <c r="I121"/>
      <c r="J121"/>
      <c r="N121"/>
    </row>
    <row r="122" spans="3:14" x14ac:dyDescent="0.25">
      <c r="C122"/>
      <c r="E122"/>
      <c r="F122"/>
      <c r="I122"/>
      <c r="J122"/>
      <c r="N122"/>
    </row>
    <row r="123" spans="3:14" x14ac:dyDescent="0.25">
      <c r="C123"/>
      <c r="E123"/>
      <c r="F123"/>
      <c r="I123"/>
      <c r="J123"/>
      <c r="N123"/>
    </row>
    <row r="124" spans="3:14" x14ac:dyDescent="0.25">
      <c r="C124"/>
      <c r="E124"/>
      <c r="F124"/>
      <c r="I124"/>
      <c r="J124"/>
      <c r="N124"/>
    </row>
    <row r="125" spans="3:14" x14ac:dyDescent="0.25">
      <c r="C125"/>
      <c r="E125"/>
      <c r="F125"/>
      <c r="I125"/>
      <c r="J125"/>
      <c r="N125"/>
    </row>
    <row r="126" spans="3:14" x14ac:dyDescent="0.25">
      <c r="C126"/>
      <c r="E126"/>
      <c r="F126"/>
      <c r="I126"/>
      <c r="J126"/>
      <c r="N126"/>
    </row>
    <row r="127" spans="3:14" x14ac:dyDescent="0.25">
      <c r="C127"/>
      <c r="E127"/>
      <c r="F127"/>
      <c r="I127"/>
      <c r="J127"/>
      <c r="N127"/>
    </row>
    <row r="128" spans="3:14" x14ac:dyDescent="0.25">
      <c r="C128"/>
      <c r="E128"/>
      <c r="F128"/>
      <c r="I128"/>
      <c r="J128"/>
      <c r="N128"/>
    </row>
    <row r="129" spans="3:14" x14ac:dyDescent="0.25">
      <c r="C129"/>
      <c r="E129"/>
      <c r="F129"/>
      <c r="I129"/>
      <c r="J129"/>
      <c r="N129"/>
    </row>
    <row r="130" spans="3:14" x14ac:dyDescent="0.25">
      <c r="C130"/>
      <c r="E130"/>
      <c r="F130"/>
      <c r="I130"/>
      <c r="J130"/>
      <c r="N130"/>
    </row>
    <row r="131" spans="3:14" x14ac:dyDescent="0.25">
      <c r="C131"/>
      <c r="E131"/>
      <c r="F131"/>
      <c r="I131"/>
      <c r="J131"/>
      <c r="N131"/>
    </row>
    <row r="132" spans="3:14" x14ac:dyDescent="0.25">
      <c r="C132"/>
      <c r="E132"/>
      <c r="F132"/>
      <c r="I132"/>
      <c r="J132"/>
      <c r="N132"/>
    </row>
    <row r="133" spans="3:14" x14ac:dyDescent="0.25">
      <c r="C133"/>
      <c r="E133"/>
      <c r="F133"/>
      <c r="I133"/>
      <c r="J133"/>
      <c r="N133"/>
    </row>
    <row r="134" spans="3:14" x14ac:dyDescent="0.25">
      <c r="C134"/>
      <c r="E134"/>
      <c r="F134"/>
      <c r="I134"/>
      <c r="J134"/>
      <c r="N134"/>
    </row>
    <row r="135" spans="3:14" x14ac:dyDescent="0.25">
      <c r="C135"/>
      <c r="E135"/>
      <c r="F135"/>
      <c r="I135"/>
      <c r="J135"/>
      <c r="N135"/>
    </row>
    <row r="136" spans="3:14" x14ac:dyDescent="0.25">
      <c r="C136"/>
      <c r="E136"/>
      <c r="F136"/>
      <c r="I136"/>
      <c r="J136"/>
      <c r="N136"/>
    </row>
    <row r="137" spans="3:14" x14ac:dyDescent="0.25">
      <c r="C137"/>
      <c r="E137"/>
      <c r="F137"/>
      <c r="I137"/>
      <c r="J137"/>
      <c r="N137"/>
    </row>
    <row r="138" spans="3:14" x14ac:dyDescent="0.25">
      <c r="C138"/>
      <c r="E138"/>
      <c r="F138"/>
      <c r="I138"/>
      <c r="J138"/>
      <c r="N138"/>
    </row>
    <row r="139" spans="3:14" x14ac:dyDescent="0.25">
      <c r="C139"/>
      <c r="E139"/>
      <c r="F139"/>
      <c r="I139"/>
      <c r="J139"/>
      <c r="N139"/>
    </row>
    <row r="140" spans="3:14" x14ac:dyDescent="0.25">
      <c r="C140"/>
      <c r="E140"/>
      <c r="F140"/>
      <c r="I140"/>
      <c r="J140"/>
      <c r="N140"/>
    </row>
    <row r="141" spans="3:14" x14ac:dyDescent="0.25">
      <c r="C141"/>
      <c r="E141"/>
      <c r="F141"/>
      <c r="I141"/>
      <c r="J141"/>
      <c r="N141"/>
    </row>
    <row r="142" spans="3:14" x14ac:dyDescent="0.25">
      <c r="C142"/>
      <c r="E142"/>
      <c r="F142"/>
      <c r="I142"/>
      <c r="J142"/>
      <c r="N142"/>
    </row>
    <row r="143" spans="3:14" x14ac:dyDescent="0.25">
      <c r="C143"/>
      <c r="E143"/>
      <c r="F143"/>
      <c r="I143"/>
      <c r="J143"/>
      <c r="N143"/>
    </row>
    <row r="144" spans="3:14" x14ac:dyDescent="0.25">
      <c r="C144"/>
      <c r="E144"/>
      <c r="F144"/>
      <c r="I144"/>
      <c r="J144"/>
      <c r="N144"/>
    </row>
    <row r="145" spans="3:14" x14ac:dyDescent="0.25">
      <c r="C145"/>
      <c r="E145"/>
      <c r="F145"/>
      <c r="I145"/>
      <c r="J145"/>
      <c r="N145"/>
    </row>
    <row r="146" spans="3:14" x14ac:dyDescent="0.25">
      <c r="C146"/>
      <c r="E146"/>
      <c r="F146"/>
      <c r="I146"/>
      <c r="J146"/>
      <c r="N146"/>
    </row>
    <row r="147" spans="3:14" x14ac:dyDescent="0.25">
      <c r="C147"/>
      <c r="E147"/>
      <c r="F147"/>
      <c r="I147"/>
      <c r="J147"/>
      <c r="N147"/>
    </row>
    <row r="148" spans="3:14" x14ac:dyDescent="0.25">
      <c r="C148"/>
      <c r="E148"/>
      <c r="F148"/>
      <c r="I148"/>
      <c r="J148"/>
      <c r="N148"/>
    </row>
    <row r="149" spans="3:14" x14ac:dyDescent="0.25">
      <c r="C149"/>
      <c r="E149"/>
      <c r="F149"/>
      <c r="I149"/>
      <c r="J149"/>
      <c r="N149"/>
    </row>
    <row r="150" spans="3:14" x14ac:dyDescent="0.25">
      <c r="C150"/>
      <c r="E150"/>
      <c r="F150"/>
      <c r="I150"/>
      <c r="J150"/>
      <c r="N150"/>
    </row>
    <row r="151" spans="3:14" x14ac:dyDescent="0.25">
      <c r="C151"/>
      <c r="E151"/>
      <c r="F151"/>
      <c r="I151"/>
      <c r="J151"/>
      <c r="N151"/>
    </row>
    <row r="152" spans="3:14" x14ac:dyDescent="0.25">
      <c r="C152"/>
      <c r="E152"/>
      <c r="F152"/>
      <c r="I152"/>
      <c r="J152"/>
      <c r="N152"/>
    </row>
    <row r="153" spans="3:14" x14ac:dyDescent="0.25">
      <c r="C153"/>
      <c r="E153"/>
      <c r="F153"/>
      <c r="I153"/>
      <c r="J153"/>
      <c r="N153"/>
    </row>
    <row r="154" spans="3:14" x14ac:dyDescent="0.25">
      <c r="C154"/>
      <c r="E154"/>
      <c r="F154"/>
      <c r="I154"/>
      <c r="J154"/>
      <c r="N154"/>
    </row>
    <row r="155" spans="3:14" x14ac:dyDescent="0.25">
      <c r="C155"/>
      <c r="E155"/>
      <c r="F155"/>
      <c r="I155"/>
      <c r="J155"/>
      <c r="N155"/>
    </row>
    <row r="156" spans="3:14" x14ac:dyDescent="0.25">
      <c r="C156"/>
      <c r="E156"/>
      <c r="F156"/>
      <c r="I156"/>
      <c r="J156"/>
      <c r="N156"/>
    </row>
    <row r="157" spans="3:14" x14ac:dyDescent="0.25">
      <c r="C157"/>
      <c r="E157"/>
      <c r="F157"/>
      <c r="I157"/>
      <c r="J157"/>
      <c r="N157"/>
    </row>
    <row r="158" spans="3:14" x14ac:dyDescent="0.25">
      <c r="C158"/>
      <c r="E158"/>
      <c r="F158"/>
      <c r="I158"/>
      <c r="J158"/>
      <c r="N158"/>
    </row>
    <row r="159" spans="3:14" x14ac:dyDescent="0.25">
      <c r="C159"/>
      <c r="E159"/>
      <c r="F159"/>
      <c r="I159"/>
      <c r="J159"/>
      <c r="N159"/>
    </row>
    <row r="160" spans="3:14" x14ac:dyDescent="0.25">
      <c r="C160"/>
      <c r="E160"/>
      <c r="F160"/>
      <c r="I160"/>
      <c r="J160"/>
      <c r="N160"/>
    </row>
    <row r="161" spans="3:14" x14ac:dyDescent="0.25">
      <c r="C161"/>
      <c r="E161"/>
      <c r="F161"/>
      <c r="I161"/>
      <c r="J161"/>
      <c r="N161"/>
    </row>
    <row r="162" spans="3:14" x14ac:dyDescent="0.25">
      <c r="C162"/>
      <c r="E162"/>
      <c r="F162"/>
      <c r="I162"/>
      <c r="J162"/>
      <c r="N162"/>
    </row>
    <row r="163" spans="3:14" x14ac:dyDescent="0.25">
      <c r="C163"/>
      <c r="E163"/>
      <c r="F163"/>
      <c r="I163"/>
      <c r="J163"/>
      <c r="N163"/>
    </row>
    <row r="164" spans="3:14" x14ac:dyDescent="0.25">
      <c r="C164"/>
      <c r="E164"/>
      <c r="F164"/>
      <c r="I164"/>
      <c r="J164"/>
      <c r="N164"/>
    </row>
    <row r="165" spans="3:14" x14ac:dyDescent="0.25">
      <c r="C165"/>
      <c r="E165"/>
      <c r="F165"/>
      <c r="I165"/>
      <c r="J165"/>
      <c r="N165"/>
    </row>
    <row r="166" spans="3:14" x14ac:dyDescent="0.25">
      <c r="C166"/>
      <c r="E166"/>
      <c r="F166"/>
      <c r="I166"/>
      <c r="J166"/>
      <c r="N166"/>
    </row>
    <row r="167" spans="3:14" x14ac:dyDescent="0.25">
      <c r="C167"/>
      <c r="E167"/>
      <c r="F167"/>
      <c r="I167"/>
      <c r="J167"/>
      <c r="N167"/>
    </row>
    <row r="168" spans="3:14" x14ac:dyDescent="0.25">
      <c r="C168"/>
      <c r="E168"/>
      <c r="F168"/>
      <c r="I168"/>
      <c r="J168"/>
      <c r="N168"/>
    </row>
    <row r="169" spans="3:14" x14ac:dyDescent="0.25">
      <c r="C169"/>
      <c r="E169"/>
      <c r="F169"/>
      <c r="I169"/>
      <c r="J169"/>
      <c r="N169"/>
    </row>
    <row r="170" spans="3:14" x14ac:dyDescent="0.25">
      <c r="C170"/>
      <c r="E170"/>
      <c r="F170"/>
      <c r="I170"/>
      <c r="J170"/>
      <c r="N170"/>
    </row>
    <row r="171" spans="3:14" x14ac:dyDescent="0.25">
      <c r="C171"/>
      <c r="E171"/>
      <c r="F171"/>
      <c r="I171"/>
      <c r="J171"/>
      <c r="N171"/>
    </row>
    <row r="172" spans="3:14" x14ac:dyDescent="0.25">
      <c r="C172"/>
      <c r="E172"/>
      <c r="F172"/>
      <c r="I172"/>
      <c r="J172"/>
      <c r="N172"/>
    </row>
    <row r="173" spans="3:14" x14ac:dyDescent="0.25">
      <c r="C173"/>
      <c r="E173"/>
      <c r="F173"/>
      <c r="I173"/>
      <c r="J173"/>
      <c r="N173"/>
    </row>
    <row r="174" spans="3:14" x14ac:dyDescent="0.25">
      <c r="C174"/>
      <c r="E174"/>
      <c r="F174"/>
      <c r="I174"/>
      <c r="J174"/>
      <c r="N174"/>
    </row>
    <row r="175" spans="3:14" x14ac:dyDescent="0.25">
      <c r="C175"/>
      <c r="E175"/>
      <c r="F175"/>
      <c r="I175"/>
      <c r="J175"/>
      <c r="N175"/>
    </row>
    <row r="176" spans="3:14" x14ac:dyDescent="0.25">
      <c r="C176"/>
      <c r="E176"/>
      <c r="F176"/>
      <c r="I176"/>
      <c r="J176"/>
      <c r="N176"/>
    </row>
    <row r="177" spans="3:14" x14ac:dyDescent="0.25">
      <c r="C177"/>
      <c r="E177"/>
      <c r="F177"/>
      <c r="I177"/>
      <c r="J177"/>
      <c r="N177"/>
    </row>
    <row r="178" spans="3:14" x14ac:dyDescent="0.25">
      <c r="C178"/>
      <c r="E178"/>
      <c r="F178"/>
      <c r="I178"/>
      <c r="J178"/>
      <c r="N178"/>
    </row>
    <row r="179" spans="3:14" x14ac:dyDescent="0.25">
      <c r="C179"/>
      <c r="E179"/>
      <c r="F179"/>
      <c r="I179"/>
      <c r="J179"/>
      <c r="N179"/>
    </row>
    <row r="180" spans="3:14" x14ac:dyDescent="0.25">
      <c r="C180"/>
      <c r="E180"/>
      <c r="F180"/>
      <c r="I180"/>
      <c r="J180"/>
      <c r="N180"/>
    </row>
    <row r="181" spans="3:14" x14ac:dyDescent="0.25">
      <c r="N181"/>
    </row>
    <row r="182" spans="3:14" x14ac:dyDescent="0.25">
      <c r="N182"/>
    </row>
    <row r="183" spans="3:14" x14ac:dyDescent="0.25">
      <c r="N183"/>
    </row>
    <row r="184" spans="3:14" x14ac:dyDescent="0.25">
      <c r="N184"/>
    </row>
    <row r="185" spans="3:14" x14ac:dyDescent="0.25">
      <c r="N185"/>
    </row>
    <row r="186" spans="3:14" x14ac:dyDescent="0.25">
      <c r="N186"/>
    </row>
    <row r="187" spans="3:14" x14ac:dyDescent="0.25">
      <c r="N187"/>
    </row>
    <row r="188" spans="3:14" x14ac:dyDescent="0.25">
      <c r="N188"/>
    </row>
    <row r="189" spans="3:14" x14ac:dyDescent="0.25">
      <c r="N189"/>
    </row>
    <row r="190" spans="3:14" x14ac:dyDescent="0.25">
      <c r="N190"/>
    </row>
    <row r="191" spans="3:14" x14ac:dyDescent="0.25">
      <c r="N191"/>
    </row>
    <row r="192" spans="3:14" x14ac:dyDescent="0.25">
      <c r="N192"/>
    </row>
    <row r="193" spans="14:14" x14ac:dyDescent="0.25">
      <c r="N193"/>
    </row>
    <row r="194" spans="14:14" x14ac:dyDescent="0.25">
      <c r="N194"/>
    </row>
    <row r="195" spans="14:14" x14ac:dyDescent="0.25">
      <c r="N195"/>
    </row>
    <row r="196" spans="14:14" x14ac:dyDescent="0.25">
      <c r="N196"/>
    </row>
    <row r="197" spans="14:14" x14ac:dyDescent="0.25">
      <c r="N197"/>
    </row>
    <row r="198" spans="14:14" x14ac:dyDescent="0.25">
      <c r="N198"/>
    </row>
    <row r="199" spans="14:14" x14ac:dyDescent="0.25">
      <c r="N199"/>
    </row>
    <row r="200" spans="14:14" x14ac:dyDescent="0.25">
      <c r="N200"/>
    </row>
    <row r="201" spans="14:14" x14ac:dyDescent="0.25">
      <c r="N201"/>
    </row>
    <row r="202" spans="14:14" x14ac:dyDescent="0.25">
      <c r="N202"/>
    </row>
    <row r="203" spans="14:14" x14ac:dyDescent="0.25">
      <c r="N203"/>
    </row>
    <row r="204" spans="14:14" x14ac:dyDescent="0.25">
      <c r="N204"/>
    </row>
    <row r="205" spans="14:14" x14ac:dyDescent="0.25">
      <c r="N205"/>
    </row>
    <row r="206" spans="14:14" x14ac:dyDescent="0.25">
      <c r="N206"/>
    </row>
    <row r="207" spans="14:14" x14ac:dyDescent="0.25">
      <c r="N207"/>
    </row>
    <row r="208" spans="14:14" x14ac:dyDescent="0.25">
      <c r="N208"/>
    </row>
    <row r="209" spans="14:14" x14ac:dyDescent="0.25">
      <c r="N209"/>
    </row>
    <row r="210" spans="14:14" x14ac:dyDescent="0.25">
      <c r="N210"/>
    </row>
    <row r="211" spans="14:14" x14ac:dyDescent="0.25">
      <c r="N211"/>
    </row>
    <row r="212" spans="14:14" x14ac:dyDescent="0.25">
      <c r="N212"/>
    </row>
    <row r="213" spans="14:14" x14ac:dyDescent="0.25">
      <c r="N213"/>
    </row>
    <row r="214" spans="14:14" x14ac:dyDescent="0.25">
      <c r="N214"/>
    </row>
    <row r="215" spans="14:14" x14ac:dyDescent="0.25">
      <c r="N215"/>
    </row>
    <row r="216" spans="14:14" x14ac:dyDescent="0.25">
      <c r="N216"/>
    </row>
    <row r="217" spans="14:14" x14ac:dyDescent="0.25">
      <c r="N217"/>
    </row>
    <row r="218" spans="14:14" x14ac:dyDescent="0.25">
      <c r="N218"/>
    </row>
  </sheetData>
  <sheetProtection algorithmName="SHA-512" hashValue="xQueKEUJ6ufYYJMegl1xup3sohasJc++kD8QDNai/d+sjzwepYYs6pQDy8ypivBuqq2fldti8jDm+1UdWK1P8g==" saltValue="eSUGXSyuGeGNHi1Kgu0Cfg==" spinCount="100000" sheet="1" objects="1" scenarios="1"/>
  <mergeCells count="29">
    <mergeCell ref="B14:I14"/>
    <mergeCell ref="R12:T12"/>
    <mergeCell ref="B1:D1"/>
    <mergeCell ref="B11:I11"/>
    <mergeCell ref="R11:T11"/>
    <mergeCell ref="B12:G12"/>
    <mergeCell ref="B2:D2"/>
    <mergeCell ref="G3:O4"/>
    <mergeCell ref="B8:B9"/>
    <mergeCell ref="C8:C9"/>
    <mergeCell ref="D8:D9"/>
    <mergeCell ref="E8:E9"/>
    <mergeCell ref="F8:F9"/>
    <mergeCell ref="G8:G9"/>
    <mergeCell ref="H8:H9"/>
    <mergeCell ref="I8:I9"/>
    <mergeCell ref="J8:J9"/>
    <mergeCell ref="K8:K9"/>
    <mergeCell ref="L8:L9"/>
    <mergeCell ref="M8:M9"/>
    <mergeCell ref="N8:N9"/>
    <mergeCell ref="O8:O9"/>
    <mergeCell ref="P8:P9"/>
    <mergeCell ref="Q8:Q9"/>
    <mergeCell ref="R8:R9"/>
    <mergeCell ref="S8:S9"/>
    <mergeCell ref="T8:T9"/>
    <mergeCell ref="U8:U9"/>
    <mergeCell ref="V8:V9"/>
  </mergeCells>
  <conditionalFormatting sqref="B8 D8">
    <cfRule type="containsBlanks" dxfId="7" priority="74">
      <formula>LEN(TRIM(B8))=0</formula>
    </cfRule>
  </conditionalFormatting>
  <conditionalFormatting sqref="B8">
    <cfRule type="cellIs" dxfId="6" priority="69" operator="greaterThanOrEqual">
      <formula>1</formula>
    </cfRule>
  </conditionalFormatting>
  <conditionalFormatting sqref="G8:H8 R8">
    <cfRule type="notContainsBlanks" dxfId="5" priority="54">
      <formula>LEN(TRIM(G8))&gt;0</formula>
    </cfRule>
    <cfRule type="containsBlanks" dxfId="4" priority="56">
      <formula>LEN(TRIM(G8))=0</formula>
    </cfRule>
  </conditionalFormatting>
  <conditionalFormatting sqref="G8:H8">
    <cfRule type="notContainsBlanks" dxfId="3" priority="52">
      <formula>LEN(TRIM(G8))&gt;0</formula>
    </cfRule>
  </conditionalFormatting>
  <conditionalFormatting sqref="R8">
    <cfRule type="notContainsBlanks" dxfId="2" priority="19">
      <formula>LEN(TRIM(R8))&gt;0</formula>
    </cfRule>
  </conditionalFormatting>
  <conditionalFormatting sqref="T8">
    <cfRule type="cellIs" dxfId="1" priority="65" operator="equal">
      <formula>"NEVYHOVUJE"</formula>
    </cfRule>
    <cfRule type="cellIs" dxfId="0" priority="66" operator="equal">
      <formula>"VYHOVUJE"</formula>
    </cfRule>
  </conditionalFormatting>
  <dataValidations count="2">
    <dataValidation type="list" showInputMessage="1" showErrorMessage="1" sqref="E8" xr:uid="{00000000-0002-0000-0000-000001000000}">
      <formula1>"ks,bal,sada,"</formula1>
    </dataValidation>
    <dataValidation type="list" allowBlank="1" showInputMessage="1" showErrorMessage="1" sqref="J8" xr:uid="{08CD453A-C1F4-4382-A7B9-567F2A3F26C2}">
      <formula1>"ANO,NE"</formula1>
    </dataValidation>
  </dataValidations>
  <pageMargins left="0.18" right="0.18" top="0.63" bottom="0.78740157480314965" header="0.31496062992125984" footer="0.31496062992125984"/>
  <pageSetup paperSize="9" scale="2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#REF!</xm:f>
          </x14:formula1>
          <xm:sqref>V8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9A46D-91A2-46D1-BCC7-AEF9D1BA1393}">
  <sheetPr>
    <pageSetUpPr fitToPage="1"/>
  </sheetPr>
  <dimension ref="B1:M24"/>
  <sheetViews>
    <sheetView workbookViewId="0">
      <selection activeCell="C29" sqref="C29"/>
    </sheetView>
  </sheetViews>
  <sheetFormatPr defaultColWidth="9.140625" defaultRowHeight="15" x14ac:dyDescent="0.25"/>
  <cols>
    <col min="1" max="1" width="1.5703125" customWidth="1"/>
    <col min="2" max="2" width="28.28515625" customWidth="1"/>
    <col min="3" max="3" width="46.85546875" customWidth="1"/>
    <col min="4" max="4" width="20.7109375" customWidth="1"/>
    <col min="5" max="5" width="14.85546875" customWidth="1"/>
    <col min="6" max="6" width="9.7109375" customWidth="1"/>
    <col min="7" max="7" width="22.140625" customWidth="1"/>
    <col min="9" max="9" width="35.42578125" customWidth="1"/>
    <col min="10" max="10" width="30" customWidth="1"/>
    <col min="11" max="11" width="2.5703125" customWidth="1"/>
    <col min="12" max="12" width="35.28515625" customWidth="1"/>
    <col min="13" max="13" width="29.7109375" customWidth="1"/>
    <col min="14" max="14" width="22.28515625" customWidth="1"/>
  </cols>
  <sheetData>
    <row r="1" spans="2:13" x14ac:dyDescent="0.25">
      <c r="B1" s="143" t="s">
        <v>37</v>
      </c>
      <c r="C1" s="143"/>
      <c r="D1" s="55"/>
    </row>
    <row r="2" spans="2:13" x14ac:dyDescent="0.25">
      <c r="B2" s="144" t="str">
        <f>'Nabídková cena'!B2:D2</f>
        <v xml:space="preserve">Tiskárny, kopírky, multifunkce II. 018 - 2024 </v>
      </c>
      <c r="C2" s="144"/>
    </row>
    <row r="3" spans="2:13" x14ac:dyDescent="0.25">
      <c r="B3" s="1"/>
      <c r="C3" s="1"/>
    </row>
    <row r="4" spans="2:13" x14ac:dyDescent="0.25">
      <c r="B4" s="40"/>
      <c r="C4" s="12" t="s">
        <v>1</v>
      </c>
      <c r="D4" s="41"/>
      <c r="E4" s="41"/>
    </row>
    <row r="5" spans="2:13" x14ac:dyDescent="0.25">
      <c r="B5" s="42"/>
      <c r="C5" s="9" t="s">
        <v>0</v>
      </c>
    </row>
    <row r="6" spans="2:13" x14ac:dyDescent="0.25">
      <c r="B6" s="43"/>
      <c r="C6" s="9" t="s">
        <v>0</v>
      </c>
      <c r="D6" s="41"/>
      <c r="E6" s="41"/>
    </row>
    <row r="8" spans="2:13" ht="15.75" thickBot="1" x14ac:dyDescent="0.3"/>
    <row r="9" spans="2:13" ht="45.75" thickBot="1" x14ac:dyDescent="0.3">
      <c r="B9" s="56" t="s">
        <v>38</v>
      </c>
      <c r="C9" s="54">
        <f>'Nabídková cena'!R12</f>
        <v>0</v>
      </c>
      <c r="E9" s="145" t="s">
        <v>16</v>
      </c>
      <c r="F9" s="146"/>
      <c r="G9" s="147"/>
      <c r="H9" s="148">
        <f ca="1">SUM(C9+G24)</f>
        <v>0</v>
      </c>
      <c r="I9" s="149"/>
    </row>
    <row r="10" spans="2:13" ht="15.75" thickBot="1" x14ac:dyDescent="0.3">
      <c r="B10" s="44"/>
      <c r="C10" s="45"/>
    </row>
    <row r="11" spans="2:13" s="49" customFormat="1" ht="30.75" thickBot="1" x14ac:dyDescent="0.3">
      <c r="B11" s="46" t="s">
        <v>17</v>
      </c>
      <c r="C11" s="47" t="s">
        <v>5</v>
      </c>
      <c r="D11" s="48" t="s">
        <v>18</v>
      </c>
      <c r="E11" s="150"/>
      <c r="F11" s="151"/>
      <c r="G11" s="152"/>
    </row>
    <row r="12" spans="2:13" s="49" customFormat="1" ht="27" customHeight="1" thickBot="1" x14ac:dyDescent="0.3">
      <c r="B12" s="87" t="s">
        <v>19</v>
      </c>
      <c r="C12" s="89">
        <f>'Nabídková cena'!G8</f>
        <v>0</v>
      </c>
      <c r="D12" s="88">
        <v>40000</v>
      </c>
      <c r="E12" s="153"/>
      <c r="F12" s="154"/>
      <c r="G12" s="155"/>
    </row>
    <row r="13" spans="2:13" s="49" customFormat="1" ht="40.5" customHeight="1" thickBot="1" x14ac:dyDescent="0.3">
      <c r="B13" s="50" t="s">
        <v>20</v>
      </c>
      <c r="C13" s="47" t="s">
        <v>21</v>
      </c>
      <c r="D13" s="47" t="s">
        <v>22</v>
      </c>
      <c r="E13" s="47" t="s">
        <v>23</v>
      </c>
      <c r="F13" s="47" t="s">
        <v>24</v>
      </c>
      <c r="G13" s="51" t="s">
        <v>25</v>
      </c>
      <c r="I13" s="52" t="s">
        <v>26</v>
      </c>
      <c r="M13" s="53"/>
    </row>
    <row r="14" spans="2:13" s="49" customFormat="1" x14ac:dyDescent="0.25">
      <c r="B14" s="70" t="s">
        <v>27</v>
      </c>
      <c r="C14" s="97"/>
      <c r="D14" s="92"/>
      <c r="E14" s="71"/>
      <c r="F14" s="72">
        <f ca="1">IF(CELL("obsah",$D14)=0,0,ROUNDUP($D$12/$D14*12,0))</f>
        <v>0</v>
      </c>
      <c r="G14" s="61">
        <f ca="1">E14*F14</f>
        <v>0</v>
      </c>
      <c r="I14" s="73"/>
    </row>
    <row r="15" spans="2:13" s="49" customFormat="1" x14ac:dyDescent="0.25">
      <c r="B15" s="74" t="s">
        <v>28</v>
      </c>
      <c r="C15" s="90"/>
      <c r="D15" s="93"/>
      <c r="E15" s="75"/>
      <c r="F15" s="72">
        <f t="shared" ref="F15:F21" ca="1" si="0">IF(CELL("obsah",$D15)=0,0,ROUNDUP($D$12/$D15*12,0))</f>
        <v>0</v>
      </c>
      <c r="G15" s="76">
        <f t="shared" ref="G15:G21" ca="1" si="1">E15*F15</f>
        <v>0</v>
      </c>
      <c r="I15" s="73"/>
    </row>
    <row r="16" spans="2:13" s="49" customFormat="1" x14ac:dyDescent="0.25">
      <c r="B16" s="74" t="s">
        <v>29</v>
      </c>
      <c r="C16" s="90"/>
      <c r="D16" s="93"/>
      <c r="E16" s="75"/>
      <c r="F16" s="72">
        <f t="shared" ca="1" si="0"/>
        <v>0</v>
      </c>
      <c r="G16" s="76">
        <f t="shared" ca="1" si="1"/>
        <v>0</v>
      </c>
      <c r="I16" s="73"/>
    </row>
    <row r="17" spans="2:9" s="49" customFormat="1" x14ac:dyDescent="0.25">
      <c r="B17" s="74" t="s">
        <v>30</v>
      </c>
      <c r="C17" s="90"/>
      <c r="D17" s="93"/>
      <c r="E17" s="75"/>
      <c r="F17" s="72">
        <f t="shared" ca="1" si="0"/>
        <v>0</v>
      </c>
      <c r="G17" s="76">
        <f t="shared" ca="1" si="1"/>
        <v>0</v>
      </c>
      <c r="I17" s="73"/>
    </row>
    <row r="18" spans="2:9" s="49" customFormat="1" x14ac:dyDescent="0.25">
      <c r="B18" s="77" t="s">
        <v>31</v>
      </c>
      <c r="C18" s="90"/>
      <c r="D18" s="94"/>
      <c r="E18" s="78"/>
      <c r="F18" s="72">
        <f t="shared" ca="1" si="0"/>
        <v>0</v>
      </c>
      <c r="G18" s="76">
        <f t="shared" ca="1" si="1"/>
        <v>0</v>
      </c>
      <c r="I18" s="73"/>
    </row>
    <row r="19" spans="2:9" s="49" customFormat="1" x14ac:dyDescent="0.25">
      <c r="B19" s="79" t="s">
        <v>32</v>
      </c>
      <c r="C19" s="91"/>
      <c r="D19" s="95"/>
      <c r="E19" s="81"/>
      <c r="F19" s="72">
        <f t="shared" ca="1" si="0"/>
        <v>0</v>
      </c>
      <c r="G19" s="76">
        <f t="shared" ca="1" si="1"/>
        <v>0</v>
      </c>
      <c r="I19" s="73"/>
    </row>
    <row r="20" spans="2:9" s="49" customFormat="1" x14ac:dyDescent="0.25">
      <c r="B20" s="79" t="s">
        <v>33</v>
      </c>
      <c r="C20" s="80"/>
      <c r="D20" s="95"/>
      <c r="E20" s="81"/>
      <c r="F20" s="72">
        <f t="shared" ca="1" si="0"/>
        <v>0</v>
      </c>
      <c r="G20" s="76">
        <f t="shared" ca="1" si="1"/>
        <v>0</v>
      </c>
      <c r="I20" s="73"/>
    </row>
    <row r="21" spans="2:9" s="49" customFormat="1" ht="15.75" thickBot="1" x14ac:dyDescent="0.3">
      <c r="B21" s="82" t="s">
        <v>33</v>
      </c>
      <c r="C21" s="83"/>
      <c r="D21" s="96"/>
      <c r="E21" s="84"/>
      <c r="F21" s="85">
        <f t="shared" ca="1" si="0"/>
        <v>0</v>
      </c>
      <c r="G21" s="86">
        <f t="shared" ca="1" si="1"/>
        <v>0</v>
      </c>
      <c r="I21" s="73"/>
    </row>
    <row r="22" spans="2:9" s="49" customFormat="1" ht="30" customHeight="1" x14ac:dyDescent="0.25">
      <c r="B22" s="59" t="s">
        <v>34</v>
      </c>
      <c r="C22" s="60"/>
      <c r="D22" s="60"/>
      <c r="E22" s="60"/>
      <c r="F22" s="60"/>
      <c r="G22" s="61">
        <f ca="1">SUM(G14:G21)</f>
        <v>0</v>
      </c>
    </row>
    <row r="23" spans="2:9" s="49" customFormat="1" ht="30" customHeight="1" x14ac:dyDescent="0.25">
      <c r="B23" s="62" t="s">
        <v>35</v>
      </c>
      <c r="G23" s="63">
        <f ca="1">G22*5</f>
        <v>0</v>
      </c>
    </row>
    <row r="24" spans="2:9" s="49" customFormat="1" ht="30" customHeight="1" thickBot="1" x14ac:dyDescent="0.3">
      <c r="B24" s="64" t="s">
        <v>36</v>
      </c>
      <c r="C24" s="65"/>
      <c r="D24" s="66">
        <f>'Nabídková cena'!D8</f>
        <v>1</v>
      </c>
      <c r="E24" s="67"/>
      <c r="F24" s="68"/>
      <c r="G24" s="69">
        <f ca="1">SUM(G23*D24)</f>
        <v>0</v>
      </c>
    </row>
  </sheetData>
  <mergeCells count="5">
    <mergeCell ref="B1:C1"/>
    <mergeCell ref="B2:C2"/>
    <mergeCell ref="E9:G9"/>
    <mergeCell ref="H9:I9"/>
    <mergeCell ref="E11:G12"/>
  </mergeCells>
  <pageMargins left="0.15748031496062992" right="0.19685039370078741" top="0.78740157480314965" bottom="0.78740157480314965"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Nabídková cena</vt:lpstr>
      <vt:lpstr>Náklady životního cyklu</vt:lpstr>
      <vt:lpstr>'Nabídková cena'!Oblast_tisku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Helena Sedláčková</cp:lastModifiedBy>
  <cp:revision>1</cp:revision>
  <cp:lastPrinted>2024-10-03T11:20:32Z</cp:lastPrinted>
  <dcterms:created xsi:type="dcterms:W3CDTF">2014-03-05T12:43:32Z</dcterms:created>
  <dcterms:modified xsi:type="dcterms:W3CDTF">2024-10-11T11:42:04Z</dcterms:modified>
</cp:coreProperties>
</file>