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35\1 výzva\"/>
    </mc:Choice>
  </mc:AlternateContent>
  <xr:revisionPtr revIDLastSave="0" documentId="13_ncr:1_{2B3A43EB-70C2-4DF5-BAA5-5E2ACC077D12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S17" i="1"/>
  <c r="T14" i="1"/>
  <c r="S15" i="1"/>
  <c r="T11" i="1"/>
  <c r="S12" i="1"/>
  <c r="T10" i="1"/>
  <c r="T13" i="1"/>
  <c r="T18" i="1"/>
  <c r="T9" i="1"/>
  <c r="S10" i="1"/>
  <c r="S11" i="1"/>
  <c r="S13" i="1"/>
  <c r="S14" i="1"/>
  <c r="S16" i="1"/>
  <c r="S18" i="1"/>
  <c r="S9" i="1"/>
  <c r="P10" i="1"/>
  <c r="P11" i="1"/>
  <c r="P13" i="1"/>
  <c r="P14" i="1"/>
  <c r="P16" i="1"/>
  <c r="P18" i="1"/>
  <c r="P9" i="1"/>
  <c r="T7" i="1" l="1"/>
  <c r="S8" i="1"/>
  <c r="S7" i="1" l="1"/>
  <c r="R21" i="1" s="1"/>
  <c r="P7" i="1"/>
  <c r="Q21" i="1" s="1"/>
</calcChain>
</file>

<file path=xl/sharedStrings.xml><?xml version="1.0" encoding="utf-8"?>
<sst xmlns="http://schemas.openxmlformats.org/spreadsheetml/2006/main" count="97" uniqueCount="68">
  <si>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</si>
  <si>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</si>
  <si>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</si>
  <si>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</si>
  <si>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</si>
  <si>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</si>
  <si>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</si>
  <si>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</si>
  <si>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</si>
  <si>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</si>
  <si>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</si>
  <si>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</si>
  <si>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30232000-4 - Periferní vybavení </t>
  </si>
  <si>
    <t xml:space="preserve">30233132-5 - Diskové jednotky </t>
  </si>
  <si>
    <t xml:space="preserve">30237000-9 - Součásti, příslušenství a doplňky pro počítače </t>
  </si>
  <si>
    <t xml:space="preserve">30237270-2 - Pouzdra na přenosné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</si>
  <si>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</si>
  <si>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</si>
  <si>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</si>
  <si>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</si>
  <si>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</si>
  <si>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</si>
  <si>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</si>
  <si>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</si>
  <si>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</si>
  <si>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</si>
  <si>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</si>
  <si>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</si>
  <si>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</si>
  <si>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</si>
  <si>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</si>
  <si>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</si>
  <si>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</si>
  <si>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</si>
  <si>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</si>
  <si>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</si>
  <si>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Samostatná faktura</t>
  </si>
  <si>
    <t>Notebook 14"</t>
  </si>
  <si>
    <t>Záruka na zboží 36 měsíců, servis NBD on site.</t>
  </si>
  <si>
    <t xml:space="preserve">Příloha č. 2 Kupní smlouvy - technická specifikace
Výpočetní technika (III.) 135 - 2024 </t>
  </si>
  <si>
    <t>Pokud financováno z projektových prostředků, pak ŘEŠITEL uvede: NÁZEV A ČÍSLO DOTAČNÍHO PROJEKTU</t>
  </si>
  <si>
    <t>mini PC</t>
  </si>
  <si>
    <t>Operační systém Windows 64-bit, předinstalovaný (Windows 10 nebo vyšší, nesmí to být licence typu K12 (EDU)).
OS Windows požadujeme z důvodu kompatibility s interními aplikacemi ZČU (Stag, Magion,...).
Existence ovladačů použitého HW ve Windows 10 a vyšší verze Windows.</t>
  </si>
  <si>
    <t>do 30.11.2024</t>
  </si>
  <si>
    <t>Martin Cízl, DiS.,
Tel.: 37763 4768</t>
  </si>
  <si>
    <t>Riegrova 17, 
301 00 Plzeň,
Koordinační centrum česko-německých výměn mládeže Tandem,
místnost RS 301</t>
  </si>
  <si>
    <t>Záruka na zboží 48 měsíců, servis NBD on site.</t>
  </si>
  <si>
    <t>Výkon procesoru v Passmark CPU více než 21 000 bodů (platné ke dni 10.1.2024), minimálně 6 jader.
Operační paměť typu DDR4 minimálně 16 GB.
Grafická karta integrovaná v CPU.
SSD disk o kapacitě minimálně 255 GB.
Minimálně 6 USB portů, z toho minimálně 2 USB 3.0 porty.
V předním panelu minimálně 2x USB 3.2.
Podpora bootování z USB.
Síťová karta 1 Gb/s Ethernet s podporou PXE.
Grafický výstup HDMI nebo Displayport.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48 měsíců, servis NBD on site.</t>
  </si>
  <si>
    <t>Pevny disk pro NAS</t>
  </si>
  <si>
    <t>Pouzdro na tablet</t>
  </si>
  <si>
    <t>Myš bezdrátová</t>
  </si>
  <si>
    <t>Záruka na zboží 60 měsíců, servis NBD on site</t>
  </si>
  <si>
    <t>30 dní</t>
  </si>
  <si>
    <t>David Kratochvíl,
Tel.: 606 665 171,
37763 2858</t>
  </si>
  <si>
    <t>David Kuba,
Tel.: 723 407 086,
37763 2841</t>
  </si>
  <si>
    <t>Václav Procházka,
Tel.: 37763 2842,
775 152 330</t>
  </si>
  <si>
    <t>Univerzitní 20, 
301 00 Plzeň,
Centrum informatizace a výpočetní techniky - Oddělení Aplikační a uživatelská podpora,
místnost UI 312</t>
  </si>
  <si>
    <t>Kapacita min.: 8TB.
Rozhraní: SATA 6Gb/s.
Formát disku: 3,5 palce.
Rychlost otáčení max.: 5 650 rpm.
Provoz 24x7.
Technologie záznamu CMR.
Záruka 36 měsíců.</t>
  </si>
  <si>
    <t>Pouzdro na tablet Apple iPad Air 10,9" 2022 (5, generace) - plně kompatibilní. 
Vlastnosti: Integrovaný stojánek rotační - umožňuje postavení tabletu na výšku i na šířku, zavírání na magnet, výřezy pro konektory a tlačítka, kompatibilní s funkcí Sleep and Wake, kompatibilní s Apple Pencil, barva se preferuje tmavě modrá.</t>
  </si>
  <si>
    <t>Myš bezdrátová, optická, pro praváky, 
připojení skrze bluetooth, 
na 1 AA baterii s životností min. 24 měsíců, 
citlivost min. 4000 DPI, 
min. 5 tichých tlačítek, 
chytré kolečko pro snadné rolování rozsáhlými dokumenty, 
maximální dosah min. 10 m, 
bezdrátový USB přijímač a baterie součástí balení,
rozměry cca 3,8 x 6,2 x 10,7 cm (V×Š×H),
hmotnost max. 101,2 g,
barva se preferuje grafitová.
Záruka min. 24 měsíců.</t>
  </si>
  <si>
    <t>Operační systém Windows Pro 64bit, předinstalovaný (Win 10 nebo vyšší, nesmí to být licence typu K12 (EDU)).
OS Windows požadujeme z důvodu kompatibility s interními aplikacemi ZČU (Stag, Magion,...).
Podpora ovladačů pro Windows 10 64-bit</t>
  </si>
  <si>
    <t>Kabel Display Port – 2m</t>
  </si>
  <si>
    <t>Záruka na zboží  36 měsíců.</t>
  </si>
  <si>
    <t xml:space="preserve">Notebook 15,6" </t>
  </si>
  <si>
    <r>
      <t>Provedení notebooku klasické.
Výkon procesoru v Passmark CPU více než 16 500 bodů (platné ke dni 10.1.2024), minimálně 6 jader.
Operační paměť minimálně 16 GB.
Disk SSD disk o kapacitě minimálně 512 GB.
Integrovaná wifi karta.
Display min Full HD 15,6" s rozlišením min. 1920 x 1080, provedení matné.
Webkamera a mikrofon.
Síťová karta 1 Gb/s Ethernet s podporou PXE.
Konektor RJ-45 integrovaný přímo na těle NTB.
Mminimálně: 2x USB-A port a 1x USB-C, USB-C musí umožňovat napájení a přenos obrazu.
Kovový nebo kompozitní vnitřní rám.
CZ Klávesnice s numerickou části s podsvícením nebo alternativním způsobem zlepšení viditelnosti ve tmě.
Touchpad.
Klávesnice musí být odolná proti polití.
Notebook musí obsahovat digitální grafický výstup.
Konektor</t>
    </r>
    <r>
      <rPr>
        <b/>
        <sz val="11"/>
        <color theme="1"/>
        <rFont val="Calibri"/>
        <family val="2"/>
        <charset val="238"/>
        <scheme val="minor"/>
      </rPr>
      <t xml:space="preserve"> HDMI</t>
    </r>
    <r>
      <rPr>
        <sz val="11"/>
        <color theme="1"/>
        <rFont val="Calibri"/>
        <family val="2"/>
        <charset val="238"/>
        <scheme val="minor"/>
      </rPr>
      <t xml:space="preserve"> integrovaný přímo na těle NTB.
Podpora prostřednictvím internetu musí umožňovat stahování ovladačů a manuálu z internetu adresně pro konkrétní zadaný typ (sériové číslo) zařízení.
Záruka na zboží 36 měsíců, servis NBD on site.</t>
    </r>
  </si>
  <si>
    <t>Propojovací kabel DisplayPort.
2x konektor - DisplayPort.
Standard - DisplayPort 1.4.
Délka kabelu min. 2 m.
Zakončení – Rovné.
Pozlacené konektory.
Přenosovou rychlostí až 8K (7680×4320) při 60Hz.
32 audio/zvukových kanálů a 32,4 Gbit/s.</t>
  </si>
  <si>
    <r>
      <t xml:space="preserve">Provedení notebooku klasické, nekonvertibilní, nedotykový.
Výkon procesoru v Passmark CPU více než 19 000 bodů (platné ke dni 18.9.2024), minimálně 12 jader, 16 threadů.
Operační paměť minimálně 16 GB DDR5.
Disk SSD disk o kapacitě minimálně 1 TB typu PCIe NVMe, 1 volný M.2 slot.
Display 14" s rozlišením min. 1920 x 1080 provedení matné, 400 nitů, pokrytí 100% sRGB.
Integrovaná wifi karta verze min. 6E i grafická karta, Bluetooth min v5.3.
Integrovaná kamera HD s mikrofonem.
Integrované stereofonní reproduktory.
Integrovaná čtečka otisků prstů s vypínačem.
Min. 2x Thunderbolt 4, podpora USB4, podpora zobrazení 4K / napájení.
Min. 1 x USB 3.2 Gen 2,  1 x USB 3.2 Gen 1 (USB 3.0).
Min. 1x HDMI 2.0
Integrovaná čtečka paměťových karet
Síťová karta 1Gb/s Ethernet RJ45 integrovaná v těle notebooku.
Zvukový port 3,5 mm.
Podsvícená CZ klávesnice bez numerické části, zdvih kláves 1,5 mm, odolná proti polití.
Touchpad s podporou NumberPad.
Baterie s min. </t>
    </r>
    <r>
      <rPr>
        <sz val="11"/>
        <rFont val="Calibri"/>
        <family val="2"/>
        <charset val="238"/>
        <scheme val="minor"/>
      </rPr>
      <t xml:space="preserve">kapacitou 63 </t>
    </r>
    <r>
      <rPr>
        <sz val="11"/>
        <color theme="1"/>
        <rFont val="Calibri"/>
        <family val="2"/>
        <charset val="238"/>
        <scheme val="minor"/>
      </rPr>
      <t>Wh a s dlouhou životností, min. výdrž baterie 8 hodin.
Napájecí zdroj min. 65W.
Podpora Power Delivery.
Kovové nebo kompozitní šasi.
Podpora prostřednictvím internetu musí umožňovat stahování ovladačů a manuálu z internetu adresně pro konkrétní zadaný typ zařízení.
Hmotnost maximálně 1,27 kg.
Záruka na zboží 60 měsíců, servis NBD on site.</t>
    </r>
  </si>
  <si>
    <r>
      <t>Provedení notebooku klasické.
Výkon procesoru v Passmark CPU více než 16 500 bodů (platné ke dni 10.1.2024), minimálně 6 jader.
Operační paměť minimálně 16 GB.
Disk SSD disk o kapacitě minimálně 512 GB.
Integrovaná wifi karta.
Display min Full HD 15,6" s rozlišením min. 1920 x 1080, provedení matné.
Webkamera a mikrofon.
Síťová karta 1 Gb/s Ethernet s podporou PXE.
Konektor RJ-45 integrovaný přímo na těle NTB.
Mminimálně: 2x USB-A port a 1x USB-C, USB-C musí umožňovat napájení a přenos obrazu.
Kovový nebo kompozitní vnitřní rám.
CZ Klávesnice s numerickou části s podsvícením nebo alternativním způsobem zlepšení viditelnosti ve tmě.
Touchpad.
Klávesnice musí být odolná proti polití.
Notebook musí obsahovat digitální grafický výstup.
Kone</t>
    </r>
    <r>
      <rPr>
        <sz val="11"/>
        <rFont val="Calibri"/>
        <family val="2"/>
        <charset val="238"/>
        <scheme val="minor"/>
      </rPr>
      <t xml:space="preserve">ktor </t>
    </r>
    <r>
      <rPr>
        <b/>
        <sz val="11"/>
        <rFont val="Calibri"/>
        <family val="2"/>
        <charset val="238"/>
        <scheme val="minor"/>
      </rPr>
      <t>HDMI</t>
    </r>
    <r>
      <rPr>
        <sz val="11"/>
        <rFont val="Calibri"/>
        <family val="2"/>
        <charset val="238"/>
        <scheme val="minor"/>
      </rPr>
      <t xml:space="preserve"> integrovaný přímo na těle NTB. (tím je popis shodný s pol. č. 6)</t>
    </r>
    <r>
      <rPr>
        <sz val="11"/>
        <color theme="1"/>
        <rFont val="Calibri"/>
        <family val="2"/>
        <charset val="238"/>
        <scheme val="minor"/>
      </rPr>
      <t xml:space="preserve">
Podpora prostřednictvím internetu musí umožňovat stahování ovladačů a manuálu z internetu adresně pro konkrétní zadaný typ (sériové číslo) zařízení.
Záruka na zboží 36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</si>
</sst>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215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0" fontId="27" fillId="4" borderId="12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25" fillId="3" borderId="14" xfId="0" applyNumberFormat="1" applyFon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25" fillId="3" borderId="17" xfId="0" applyNumberFormat="1" applyFon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7" fillId="4" borderId="1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27" fillId="4" borderId="21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2" borderId="30" xfId="0" applyNumberForma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left" vertical="center" wrapText="1" indent="1"/>
    </xf>
    <xf numFmtId="0" fontId="16" fillId="6" borderId="29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16" fillId="6" borderId="25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left" vertical="center" wrapText="1" indent="1"/>
    </xf>
    <xf numFmtId="0" fontId="27" fillId="4" borderId="27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16" fillId="6" borderId="27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3" fontId="0" fillId="2" borderId="32" xfId="0" applyNumberForma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left" vertical="center" wrapText="1" indent="1"/>
    </xf>
    <xf numFmtId="0" fontId="16" fillId="6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33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27" fillId="4" borderId="25" xfId="0" applyFont="1" applyFill="1" applyBorder="1" applyAlignment="1" applyProtection="1">
      <alignment horizontal="center" vertical="center" wrapText="1"/>
    </xf>
    <xf numFmtId="165" fontId="0" fillId="0" borderId="25" xfId="0" applyNumberFormat="1" applyBorder="1" applyAlignment="1" applyProtection="1">
      <alignment horizontal="right" vertical="center" inden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center" wrapText="1" indent="1"/>
    </xf>
    <xf numFmtId="0" fontId="27" fillId="4" borderId="2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6" fillId="6" borderId="23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2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19" xfId="0" applyFont="1" applyFill="1" applyBorder="1" applyAlignment="1" applyProtection="1">
      <alignment horizontal="left" vertical="center" wrapText="1" indent="1"/>
      <protection locked="0"/>
    </xf>
    <xf numFmtId="0" fontId="17" fillId="4" borderId="21" xfId="0" applyFont="1" applyFill="1" applyBorder="1" applyAlignment="1" applyProtection="1">
      <alignment horizontal="left" vertical="center" wrapText="1" indent="1"/>
      <protection locked="0"/>
    </xf>
    <xf numFmtId="0" fontId="17" fillId="4" borderId="31" xfId="0" applyFont="1" applyFill="1" applyBorder="1" applyAlignment="1" applyProtection="1">
      <alignment horizontal="left" vertical="center" wrapText="1" indent="1"/>
      <protection locked="0"/>
    </xf>
    <xf numFmtId="0" fontId="17" fillId="4" borderId="27" xfId="0" applyFont="1" applyFill="1" applyBorder="1" applyAlignment="1" applyProtection="1">
      <alignment horizontal="left" vertical="center" wrapText="1" indent="1"/>
      <protection locked="0"/>
    </xf>
    <xf numFmtId="0" fontId="17" fillId="4" borderId="33" xfId="0" applyFont="1" applyFill="1" applyBorder="1" applyAlignment="1" applyProtection="1">
      <alignment horizontal="left" vertical="center" wrapText="1" indent="1"/>
      <protection locked="0"/>
    </xf>
    <xf numFmtId="0" fontId="17" fillId="4" borderId="25" xfId="0" applyFont="1" applyFill="1" applyBorder="1" applyAlignment="1" applyProtection="1">
      <alignment horizontal="left" vertical="center" wrapText="1" indent="1"/>
      <protection locked="0"/>
    </xf>
    <xf numFmtId="0" fontId="17" fillId="4" borderId="23" xfId="0" applyFont="1" applyFill="1" applyBorder="1" applyAlignment="1" applyProtection="1">
      <alignment horizontal="left" vertical="center" wrapText="1" indent="1"/>
      <protection locked="0"/>
    </xf>
    <xf numFmtId="164" fontId="17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zoomScale="46" zoomScaleNormal="46" workbookViewId="0">
      <selection activeCell="R7" sqref="R7:R18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95" customWidth="1"/>
    <col min="5" max="5" width="10.5703125" style="22" customWidth="1"/>
    <col min="6" max="6" width="149.140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2.140625" style="1" hidden="1" customWidth="1"/>
    <col min="12" max="12" width="31.28515625" style="1" customWidth="1"/>
    <col min="13" max="13" width="26.85546875" style="1" customWidth="1"/>
    <col min="14" max="14" width="33.710937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39</v>
      </c>
      <c r="C1" s="3"/>
      <c r="D1" s="3"/>
      <c r="E1" s="1"/>
      <c r="G1" s="5"/>
      <c r="V1" s="1"/>
    </row>
    <row r="2" spans="1:22" ht="21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35</v>
      </c>
      <c r="H6" s="30" t="s">
        <v>27</v>
      </c>
      <c r="I6" s="31" t="s">
        <v>19</v>
      </c>
      <c r="J6" s="29" t="s">
        <v>20</v>
      </c>
      <c r="K6" s="29" t="s">
        <v>40</v>
      </c>
      <c r="L6" s="32" t="s">
        <v>21</v>
      </c>
      <c r="M6" s="33" t="s">
        <v>22</v>
      </c>
      <c r="N6" s="32" t="s">
        <v>23</v>
      </c>
      <c r="O6" s="29" t="s">
        <v>31</v>
      </c>
      <c r="P6" s="32" t="s">
        <v>24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25</v>
      </c>
      <c r="V6" s="32" t="s">
        <v>26</v>
      </c>
    </row>
    <row r="7" spans="1:22" ht="248.25" customHeight="1" thickTop="1" x14ac:dyDescent="0.25">
      <c r="A7" s="36"/>
      <c r="B7" s="37">
        <v>1</v>
      </c>
      <c r="C7" s="38" t="s">
        <v>41</v>
      </c>
      <c r="D7" s="39">
        <v>1</v>
      </c>
      <c r="E7" s="40" t="s">
        <v>30</v>
      </c>
      <c r="F7" s="41" t="s">
        <v>47</v>
      </c>
      <c r="G7" s="197"/>
      <c r="H7" s="42" t="s">
        <v>32</v>
      </c>
      <c r="I7" s="43" t="s">
        <v>36</v>
      </c>
      <c r="J7" s="44" t="s">
        <v>32</v>
      </c>
      <c r="K7" s="45"/>
      <c r="L7" s="46" t="s">
        <v>46</v>
      </c>
      <c r="M7" s="47" t="s">
        <v>44</v>
      </c>
      <c r="N7" s="47" t="s">
        <v>45</v>
      </c>
      <c r="O7" s="48" t="s">
        <v>43</v>
      </c>
      <c r="P7" s="49">
        <f>D7*Q7</f>
        <v>14500</v>
      </c>
      <c r="Q7" s="50">
        <v>14500</v>
      </c>
      <c r="R7" s="206"/>
      <c r="S7" s="51">
        <f>D7*R7</f>
        <v>0</v>
      </c>
      <c r="T7" s="52" t="str">
        <f>IF(ISNUMBER(R7+R8), IF(R7+R8&gt;Q7,"NEVYHOVUJE","VYHOVUJE")," ")</f>
        <v>VYHOVUJE</v>
      </c>
      <c r="U7" s="53"/>
      <c r="V7" s="54" t="s">
        <v>34</v>
      </c>
    </row>
    <row r="8" spans="1:22" ht="81.75" customHeight="1" thickBot="1" x14ac:dyDescent="0.3">
      <c r="A8" s="36"/>
      <c r="B8" s="55"/>
      <c r="C8" s="56"/>
      <c r="D8" s="57"/>
      <c r="E8" s="58"/>
      <c r="F8" s="59" t="s">
        <v>42</v>
      </c>
      <c r="G8" s="198"/>
      <c r="H8" s="60" t="s">
        <v>32</v>
      </c>
      <c r="I8" s="61"/>
      <c r="J8" s="62"/>
      <c r="K8" s="62"/>
      <c r="L8" s="63"/>
      <c r="M8" s="64"/>
      <c r="N8" s="64"/>
      <c r="O8" s="65"/>
      <c r="P8" s="66"/>
      <c r="Q8" s="67"/>
      <c r="R8" s="207"/>
      <c r="S8" s="68">
        <f>D7*R8</f>
        <v>0</v>
      </c>
      <c r="T8" s="69"/>
      <c r="U8" s="70"/>
      <c r="V8" s="71"/>
    </row>
    <row r="9" spans="1:22" ht="131.25" customHeight="1" x14ac:dyDescent="0.25">
      <c r="A9" s="36"/>
      <c r="B9" s="72">
        <v>2</v>
      </c>
      <c r="C9" s="73" t="s">
        <v>48</v>
      </c>
      <c r="D9" s="74">
        <v>6</v>
      </c>
      <c r="E9" s="75" t="s">
        <v>30</v>
      </c>
      <c r="F9" s="76" t="s">
        <v>57</v>
      </c>
      <c r="G9" s="199"/>
      <c r="H9" s="77" t="s">
        <v>32</v>
      </c>
      <c r="I9" s="78" t="s">
        <v>36</v>
      </c>
      <c r="J9" s="79" t="s">
        <v>32</v>
      </c>
      <c r="K9" s="79"/>
      <c r="L9" s="80" t="s">
        <v>62</v>
      </c>
      <c r="M9" s="81" t="s">
        <v>53</v>
      </c>
      <c r="N9" s="82" t="s">
        <v>56</v>
      </c>
      <c r="O9" s="83" t="s">
        <v>52</v>
      </c>
      <c r="P9" s="84">
        <f>D9*Q9</f>
        <v>24900</v>
      </c>
      <c r="Q9" s="85">
        <v>4150</v>
      </c>
      <c r="R9" s="208"/>
      <c r="S9" s="86">
        <f>D9*R9</f>
        <v>0</v>
      </c>
      <c r="T9" s="87" t="str">
        <f t="shared" ref="T9:T18" si="0">IF(ISNUMBER(R9), IF(R9&gt;Q9,"NEVYHOVUJE","VYHOVUJE")," ")</f>
        <v xml:space="preserve"> </v>
      </c>
      <c r="U9" s="88"/>
      <c r="V9" s="89" t="s">
        <v>13</v>
      </c>
    </row>
    <row r="10" spans="1:22" ht="81.75" customHeight="1" x14ac:dyDescent="0.25">
      <c r="A10" s="36"/>
      <c r="B10" s="90">
        <v>3</v>
      </c>
      <c r="C10" s="91" t="s">
        <v>49</v>
      </c>
      <c r="D10" s="92">
        <v>1</v>
      </c>
      <c r="E10" s="93" t="s">
        <v>30</v>
      </c>
      <c r="F10" s="94" t="s">
        <v>58</v>
      </c>
      <c r="G10" s="200"/>
      <c r="H10" s="95" t="s">
        <v>32</v>
      </c>
      <c r="I10" s="96"/>
      <c r="J10" s="62"/>
      <c r="K10" s="62"/>
      <c r="L10" s="97"/>
      <c r="M10" s="98" t="s">
        <v>54</v>
      </c>
      <c r="N10" s="64"/>
      <c r="O10" s="65"/>
      <c r="P10" s="99">
        <f>D10*Q10</f>
        <v>1500</v>
      </c>
      <c r="Q10" s="100">
        <v>1500</v>
      </c>
      <c r="R10" s="209"/>
      <c r="S10" s="101">
        <f>D10*R10</f>
        <v>0</v>
      </c>
      <c r="T10" s="102" t="str">
        <f t="shared" si="0"/>
        <v xml:space="preserve"> </v>
      </c>
      <c r="U10" s="70"/>
      <c r="V10" s="103" t="s">
        <v>15</v>
      </c>
    </row>
    <row r="11" spans="1:22" ht="388.5" customHeight="1" x14ac:dyDescent="0.25">
      <c r="A11" s="36"/>
      <c r="B11" s="104">
        <v>4</v>
      </c>
      <c r="C11" s="105" t="s">
        <v>37</v>
      </c>
      <c r="D11" s="106">
        <v>1</v>
      </c>
      <c r="E11" s="107" t="s">
        <v>30</v>
      </c>
      <c r="F11" s="108" t="s">
        <v>66</v>
      </c>
      <c r="G11" s="201"/>
      <c r="H11" s="201"/>
      <c r="I11" s="96"/>
      <c r="J11" s="62"/>
      <c r="K11" s="62"/>
      <c r="L11" s="109" t="s">
        <v>51</v>
      </c>
      <c r="M11" s="110"/>
      <c r="N11" s="64"/>
      <c r="O11" s="65"/>
      <c r="P11" s="111">
        <f>D11*Q11</f>
        <v>29000</v>
      </c>
      <c r="Q11" s="112">
        <v>29000</v>
      </c>
      <c r="R11" s="210"/>
      <c r="S11" s="113">
        <f>D11*R11</f>
        <v>0</v>
      </c>
      <c r="T11" s="114" t="str">
        <f>IF(ISNUMBER(R11+R12), IF(R11+R12&gt;Q11,"NEVYHOVUJE","VYHOVUJE")," ")</f>
        <v>VYHOVUJE</v>
      </c>
      <c r="U11" s="70"/>
      <c r="V11" s="115" t="s">
        <v>11</v>
      </c>
    </row>
    <row r="12" spans="1:22" ht="67.5" customHeight="1" x14ac:dyDescent="0.25">
      <c r="A12" s="36"/>
      <c r="B12" s="116"/>
      <c r="C12" s="117"/>
      <c r="D12" s="118"/>
      <c r="E12" s="119"/>
      <c r="F12" s="59" t="s">
        <v>60</v>
      </c>
      <c r="G12" s="198"/>
      <c r="H12" s="60" t="s">
        <v>32</v>
      </c>
      <c r="I12" s="96"/>
      <c r="J12" s="62"/>
      <c r="K12" s="62"/>
      <c r="L12" s="120"/>
      <c r="M12" s="121"/>
      <c r="N12" s="64"/>
      <c r="O12" s="65"/>
      <c r="P12" s="122"/>
      <c r="Q12" s="123"/>
      <c r="R12" s="207"/>
      <c r="S12" s="68">
        <f>D11*R12</f>
        <v>0</v>
      </c>
      <c r="T12" s="124"/>
      <c r="U12" s="70"/>
      <c r="V12" s="125"/>
    </row>
    <row r="13" spans="1:22" ht="216.75" customHeight="1" thickBot="1" x14ac:dyDescent="0.3">
      <c r="A13" s="36"/>
      <c r="B13" s="126">
        <v>5</v>
      </c>
      <c r="C13" s="127" t="s">
        <v>50</v>
      </c>
      <c r="D13" s="128">
        <v>1</v>
      </c>
      <c r="E13" s="129" t="s">
        <v>30</v>
      </c>
      <c r="F13" s="130" t="s">
        <v>59</v>
      </c>
      <c r="G13" s="202"/>
      <c r="H13" s="131" t="s">
        <v>32</v>
      </c>
      <c r="I13" s="132"/>
      <c r="J13" s="133"/>
      <c r="K13" s="133"/>
      <c r="L13" s="134"/>
      <c r="M13" s="135" t="s">
        <v>55</v>
      </c>
      <c r="N13" s="136"/>
      <c r="O13" s="137"/>
      <c r="P13" s="138">
        <f>D13*Q13</f>
        <v>950</v>
      </c>
      <c r="Q13" s="139">
        <v>950</v>
      </c>
      <c r="R13" s="211"/>
      <c r="S13" s="140">
        <f>D13*R13</f>
        <v>0</v>
      </c>
      <c r="T13" s="141" t="str">
        <f t="shared" si="0"/>
        <v xml:space="preserve"> </v>
      </c>
      <c r="U13" s="142"/>
      <c r="V13" s="143" t="s">
        <v>12</v>
      </c>
    </row>
    <row r="14" spans="1:22" ht="301.5" customHeight="1" x14ac:dyDescent="0.25">
      <c r="A14" s="36"/>
      <c r="B14" s="144">
        <v>6</v>
      </c>
      <c r="C14" s="78" t="s">
        <v>63</v>
      </c>
      <c r="D14" s="145">
        <v>1</v>
      </c>
      <c r="E14" s="146" t="s">
        <v>30</v>
      </c>
      <c r="F14" s="147" t="s">
        <v>64</v>
      </c>
      <c r="G14" s="203"/>
      <c r="H14" s="203"/>
      <c r="I14" s="78" t="s">
        <v>36</v>
      </c>
      <c r="J14" s="79" t="s">
        <v>32</v>
      </c>
      <c r="K14" s="79"/>
      <c r="L14" s="148" t="s">
        <v>38</v>
      </c>
      <c r="M14" s="82" t="s">
        <v>53</v>
      </c>
      <c r="N14" s="82" t="s">
        <v>56</v>
      </c>
      <c r="O14" s="83" t="s">
        <v>52</v>
      </c>
      <c r="P14" s="149">
        <f>D14*Q14</f>
        <v>18000</v>
      </c>
      <c r="Q14" s="150">
        <v>18000</v>
      </c>
      <c r="R14" s="212"/>
      <c r="S14" s="151">
        <f>D14*R14</f>
        <v>0</v>
      </c>
      <c r="T14" s="152" t="str">
        <f>IF(ISNUMBER(R14+R15), IF(R14+R15&gt;Q14,"NEVYHOVUJE","VYHOVUJE")," ")</f>
        <v>VYHOVUJE</v>
      </c>
      <c r="U14" s="88"/>
      <c r="V14" s="153" t="s">
        <v>11</v>
      </c>
    </row>
    <row r="15" spans="1:22" ht="73.5" customHeight="1" x14ac:dyDescent="0.25">
      <c r="A15" s="36"/>
      <c r="B15" s="116"/>
      <c r="C15" s="154"/>
      <c r="D15" s="118"/>
      <c r="E15" s="119"/>
      <c r="F15" s="155" t="s">
        <v>42</v>
      </c>
      <c r="G15" s="204"/>
      <c r="H15" s="156" t="s">
        <v>32</v>
      </c>
      <c r="I15" s="96"/>
      <c r="J15" s="62"/>
      <c r="K15" s="62"/>
      <c r="L15" s="120"/>
      <c r="M15" s="110"/>
      <c r="N15" s="110"/>
      <c r="O15" s="65"/>
      <c r="P15" s="122"/>
      <c r="Q15" s="123"/>
      <c r="R15" s="213"/>
      <c r="S15" s="157">
        <f>D14*R15</f>
        <v>0</v>
      </c>
      <c r="T15" s="124"/>
      <c r="U15" s="70"/>
      <c r="V15" s="71"/>
    </row>
    <row r="16" spans="1:22" ht="300" customHeight="1" x14ac:dyDescent="0.25">
      <c r="A16" s="36"/>
      <c r="B16" s="104">
        <v>7</v>
      </c>
      <c r="C16" s="105" t="s">
        <v>63</v>
      </c>
      <c r="D16" s="106">
        <v>1</v>
      </c>
      <c r="E16" s="107" t="s">
        <v>30</v>
      </c>
      <c r="F16" s="108" t="s">
        <v>67</v>
      </c>
      <c r="G16" s="201"/>
      <c r="H16" s="201"/>
      <c r="I16" s="96"/>
      <c r="J16" s="62"/>
      <c r="K16" s="62"/>
      <c r="L16" s="109" t="s">
        <v>38</v>
      </c>
      <c r="M16" s="110"/>
      <c r="N16" s="110"/>
      <c r="O16" s="65"/>
      <c r="P16" s="111">
        <f>D16*Q16</f>
        <v>18000</v>
      </c>
      <c r="Q16" s="112">
        <v>18000</v>
      </c>
      <c r="R16" s="210"/>
      <c r="S16" s="113">
        <f>D16*R16</f>
        <v>0</v>
      </c>
      <c r="T16" s="114" t="str">
        <f>IF(ISNUMBER(R16+R17), IF(R16+R17&gt;Q16,"NEVYHOVUJE","VYHOVUJE")," ")</f>
        <v>VYHOVUJE</v>
      </c>
      <c r="U16" s="70"/>
      <c r="V16" s="71"/>
    </row>
    <row r="17" spans="1:22" ht="71.25" customHeight="1" x14ac:dyDescent="0.25">
      <c r="A17" s="36"/>
      <c r="B17" s="116"/>
      <c r="C17" s="154"/>
      <c r="D17" s="118"/>
      <c r="E17" s="119"/>
      <c r="F17" s="59" t="s">
        <v>42</v>
      </c>
      <c r="G17" s="198"/>
      <c r="H17" s="60" t="s">
        <v>32</v>
      </c>
      <c r="I17" s="96"/>
      <c r="J17" s="62"/>
      <c r="K17" s="62"/>
      <c r="L17" s="120"/>
      <c r="M17" s="110"/>
      <c r="N17" s="110"/>
      <c r="O17" s="65"/>
      <c r="P17" s="122"/>
      <c r="Q17" s="123"/>
      <c r="R17" s="207"/>
      <c r="S17" s="68">
        <f>D14*R17</f>
        <v>0</v>
      </c>
      <c r="T17" s="124"/>
      <c r="U17" s="70"/>
      <c r="V17" s="125"/>
    </row>
    <row r="18" spans="1:22" ht="168.75" customHeight="1" thickBot="1" x14ac:dyDescent="0.3">
      <c r="A18" s="36"/>
      <c r="B18" s="158">
        <v>8</v>
      </c>
      <c r="C18" s="159" t="s">
        <v>61</v>
      </c>
      <c r="D18" s="160">
        <v>30</v>
      </c>
      <c r="E18" s="161" t="s">
        <v>30</v>
      </c>
      <c r="F18" s="162" t="s">
        <v>65</v>
      </c>
      <c r="G18" s="205"/>
      <c r="H18" s="163" t="s">
        <v>32</v>
      </c>
      <c r="I18" s="164"/>
      <c r="J18" s="165"/>
      <c r="K18" s="165"/>
      <c r="L18" s="166"/>
      <c r="M18" s="167"/>
      <c r="N18" s="167"/>
      <c r="O18" s="168"/>
      <c r="P18" s="169">
        <f>D18*Q18</f>
        <v>4500</v>
      </c>
      <c r="Q18" s="170">
        <v>150</v>
      </c>
      <c r="R18" s="214"/>
      <c r="S18" s="171">
        <f>D18*R18</f>
        <v>0</v>
      </c>
      <c r="T18" s="172" t="str">
        <f t="shared" si="0"/>
        <v xml:space="preserve"> </v>
      </c>
      <c r="U18" s="173"/>
      <c r="V18" s="174" t="s">
        <v>14</v>
      </c>
    </row>
    <row r="19" spans="1:22" ht="17.45" customHeight="1" thickTop="1" thickBot="1" x14ac:dyDescent="0.3"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</row>
    <row r="20" spans="1:22" ht="51.75" customHeight="1" thickTop="1" thickBot="1" x14ac:dyDescent="0.3">
      <c r="B20" s="175" t="s">
        <v>29</v>
      </c>
      <c r="C20" s="175"/>
      <c r="D20" s="175"/>
      <c r="E20" s="175"/>
      <c r="F20" s="175"/>
      <c r="G20" s="175"/>
      <c r="H20" s="176"/>
      <c r="I20" s="176"/>
      <c r="J20" s="177"/>
      <c r="K20" s="177"/>
      <c r="L20" s="27"/>
      <c r="M20" s="27"/>
      <c r="N20" s="27"/>
      <c r="O20" s="178"/>
      <c r="P20" s="178"/>
      <c r="Q20" s="179" t="s">
        <v>9</v>
      </c>
      <c r="R20" s="180" t="s">
        <v>10</v>
      </c>
      <c r="S20" s="181"/>
      <c r="T20" s="182"/>
      <c r="U20" s="183"/>
      <c r="V20" s="184"/>
    </row>
    <row r="21" spans="1:22" ht="50.45" customHeight="1" thickTop="1" thickBot="1" x14ac:dyDescent="0.3">
      <c r="B21" s="185" t="s">
        <v>28</v>
      </c>
      <c r="C21" s="185"/>
      <c r="D21" s="185"/>
      <c r="E21" s="185"/>
      <c r="F21" s="185"/>
      <c r="G21" s="185"/>
      <c r="H21" s="185"/>
      <c r="I21" s="186"/>
      <c r="L21" s="7"/>
      <c r="M21" s="7"/>
      <c r="N21" s="7"/>
      <c r="O21" s="187"/>
      <c r="P21" s="187"/>
      <c r="Q21" s="188">
        <f>SUM(P7:P18)</f>
        <v>111350</v>
      </c>
      <c r="R21" s="189">
        <f>SUM(S7:S18)</f>
        <v>0</v>
      </c>
      <c r="S21" s="190"/>
      <c r="T21" s="191"/>
    </row>
    <row r="22" spans="1:22" ht="15.75" thickTop="1" x14ac:dyDescent="0.25">
      <c r="B22" s="192" t="s">
        <v>33</v>
      </c>
      <c r="C22" s="192"/>
      <c r="D22" s="192"/>
      <c r="E22" s="192"/>
      <c r="F22" s="192"/>
      <c r="G22" s="192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1:22" x14ac:dyDescent="0.25">
      <c r="B23" s="193"/>
      <c r="C23" s="193"/>
      <c r="D23" s="193"/>
      <c r="E23" s="193"/>
      <c r="F23" s="193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193"/>
      <c r="C24" s="193"/>
      <c r="D24" s="193"/>
      <c r="E24" s="193"/>
      <c r="F24" s="193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x14ac:dyDescent="0.25">
      <c r="B25" s="193"/>
      <c r="C25" s="193"/>
      <c r="D25" s="193"/>
      <c r="E25" s="193"/>
      <c r="F25" s="193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ht="19.899999999999999" customHeight="1" x14ac:dyDescent="0.25">
      <c r="C26" s="177"/>
      <c r="D26" s="194"/>
      <c r="E26" s="177"/>
      <c r="F26" s="17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H27" s="19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C28" s="177"/>
      <c r="D28" s="194"/>
      <c r="E28" s="177"/>
      <c r="F28" s="17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77"/>
      <c r="D29" s="194"/>
      <c r="E29" s="177"/>
      <c r="F29" s="17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77"/>
      <c r="D30" s="194"/>
      <c r="E30" s="177"/>
      <c r="F30" s="17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77"/>
      <c r="D31" s="194"/>
      <c r="E31" s="177"/>
      <c r="F31" s="17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77"/>
      <c r="D32" s="194"/>
      <c r="E32" s="177"/>
      <c r="F32" s="17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77"/>
      <c r="D33" s="194"/>
      <c r="E33" s="177"/>
      <c r="F33" s="17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77"/>
      <c r="D34" s="194"/>
      <c r="E34" s="177"/>
      <c r="F34" s="17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77"/>
      <c r="D35" s="194"/>
      <c r="E35" s="177"/>
      <c r="F35" s="17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77"/>
      <c r="D36" s="194"/>
      <c r="E36" s="177"/>
      <c r="F36" s="17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77"/>
      <c r="D37" s="194"/>
      <c r="E37" s="177"/>
      <c r="F37" s="17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77"/>
      <c r="D38" s="194"/>
      <c r="E38" s="177"/>
      <c r="F38" s="17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77"/>
      <c r="D39" s="194"/>
      <c r="E39" s="177"/>
      <c r="F39" s="17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77"/>
      <c r="D40" s="194"/>
      <c r="E40" s="177"/>
      <c r="F40" s="17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77"/>
      <c r="D41" s="194"/>
      <c r="E41" s="177"/>
      <c r="F41" s="17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77"/>
      <c r="D42" s="194"/>
      <c r="E42" s="177"/>
      <c r="F42" s="17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77"/>
      <c r="D43" s="194"/>
      <c r="E43" s="177"/>
      <c r="F43" s="17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77"/>
      <c r="D44" s="194"/>
      <c r="E44" s="177"/>
      <c r="F44" s="17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77"/>
      <c r="D45" s="194"/>
      <c r="E45" s="177"/>
      <c r="F45" s="17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77"/>
      <c r="D46" s="194"/>
      <c r="E46" s="177"/>
      <c r="F46" s="17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77"/>
      <c r="D47" s="194"/>
      <c r="E47" s="177"/>
      <c r="F47" s="17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77"/>
      <c r="D48" s="194"/>
      <c r="E48" s="177"/>
      <c r="F48" s="17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77"/>
      <c r="D49" s="194"/>
      <c r="E49" s="177"/>
      <c r="F49" s="17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77"/>
      <c r="D50" s="194"/>
      <c r="E50" s="177"/>
      <c r="F50" s="17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77"/>
      <c r="D51" s="194"/>
      <c r="E51" s="177"/>
      <c r="F51" s="17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77"/>
      <c r="D52" s="194"/>
      <c r="E52" s="177"/>
      <c r="F52" s="17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77"/>
      <c r="D53" s="194"/>
      <c r="E53" s="177"/>
      <c r="F53" s="17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77"/>
      <c r="D54" s="194"/>
      <c r="E54" s="177"/>
      <c r="F54" s="17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77"/>
      <c r="D55" s="194"/>
      <c r="E55" s="177"/>
      <c r="F55" s="17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77"/>
      <c r="D56" s="194"/>
      <c r="E56" s="177"/>
      <c r="F56" s="17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77"/>
      <c r="D57" s="194"/>
      <c r="E57" s="177"/>
      <c r="F57" s="17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77"/>
      <c r="D58" s="194"/>
      <c r="E58" s="177"/>
      <c r="F58" s="17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77"/>
      <c r="D59" s="194"/>
      <c r="E59" s="177"/>
      <c r="F59" s="17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77"/>
      <c r="D60" s="194"/>
      <c r="E60" s="177"/>
      <c r="F60" s="17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77"/>
      <c r="D61" s="194"/>
      <c r="E61" s="177"/>
      <c r="F61" s="17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77"/>
      <c r="D62" s="194"/>
      <c r="E62" s="177"/>
      <c r="F62" s="17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77"/>
      <c r="D63" s="194"/>
      <c r="E63" s="177"/>
      <c r="F63" s="17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77"/>
      <c r="D64" s="194"/>
      <c r="E64" s="177"/>
      <c r="F64" s="17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77"/>
      <c r="D65" s="194"/>
      <c r="E65" s="177"/>
      <c r="F65" s="17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77"/>
      <c r="D66" s="194"/>
      <c r="E66" s="177"/>
      <c r="F66" s="17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77"/>
      <c r="D67" s="194"/>
      <c r="E67" s="177"/>
      <c r="F67" s="17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77"/>
      <c r="D68" s="194"/>
      <c r="E68" s="177"/>
      <c r="F68" s="17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77"/>
      <c r="D69" s="194"/>
      <c r="E69" s="177"/>
      <c r="F69" s="17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77"/>
      <c r="D70" s="194"/>
      <c r="E70" s="177"/>
      <c r="F70" s="17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77"/>
      <c r="D71" s="194"/>
      <c r="E71" s="177"/>
      <c r="F71" s="17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77"/>
      <c r="D72" s="194"/>
      <c r="E72" s="177"/>
      <c r="F72" s="17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77"/>
      <c r="D73" s="194"/>
      <c r="E73" s="177"/>
      <c r="F73" s="17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77"/>
      <c r="D74" s="194"/>
      <c r="E74" s="177"/>
      <c r="F74" s="17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77"/>
      <c r="D75" s="194"/>
      <c r="E75" s="177"/>
      <c r="F75" s="17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77"/>
      <c r="D76" s="194"/>
      <c r="E76" s="177"/>
      <c r="F76" s="17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77"/>
      <c r="D77" s="194"/>
      <c r="E77" s="177"/>
      <c r="F77" s="17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77"/>
      <c r="D78" s="194"/>
      <c r="E78" s="177"/>
      <c r="F78" s="17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77"/>
      <c r="D79" s="194"/>
      <c r="E79" s="177"/>
      <c r="F79" s="17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77"/>
      <c r="D80" s="194"/>
      <c r="E80" s="177"/>
      <c r="F80" s="17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77"/>
      <c r="D81" s="194"/>
      <c r="E81" s="177"/>
      <c r="F81" s="17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77"/>
      <c r="D82" s="194"/>
      <c r="E82" s="177"/>
      <c r="F82" s="17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77"/>
      <c r="D83" s="194"/>
      <c r="E83" s="177"/>
      <c r="F83" s="17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77"/>
      <c r="D84" s="194"/>
      <c r="E84" s="177"/>
      <c r="F84" s="17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77"/>
      <c r="D85" s="194"/>
      <c r="E85" s="177"/>
      <c r="F85" s="17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77"/>
      <c r="D86" s="194"/>
      <c r="E86" s="177"/>
      <c r="F86" s="17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77"/>
      <c r="D87" s="194"/>
      <c r="E87" s="177"/>
      <c r="F87" s="17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77"/>
      <c r="D88" s="194"/>
      <c r="E88" s="177"/>
      <c r="F88" s="17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77"/>
      <c r="D89" s="194"/>
      <c r="E89" s="177"/>
      <c r="F89" s="17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77"/>
      <c r="D90" s="194"/>
      <c r="E90" s="177"/>
      <c r="F90" s="17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77"/>
      <c r="D91" s="194"/>
      <c r="E91" s="177"/>
      <c r="F91" s="17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77"/>
      <c r="D92" s="194"/>
      <c r="E92" s="177"/>
      <c r="F92" s="17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77"/>
      <c r="D93" s="194"/>
      <c r="E93" s="177"/>
      <c r="F93" s="17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77"/>
      <c r="D94" s="194"/>
      <c r="E94" s="177"/>
      <c r="F94" s="17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77"/>
      <c r="D95" s="194"/>
      <c r="E95" s="177"/>
      <c r="F95" s="17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77"/>
      <c r="D96" s="194"/>
      <c r="E96" s="177"/>
      <c r="F96" s="17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77"/>
      <c r="D97" s="194"/>
      <c r="E97" s="177"/>
      <c r="F97" s="17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77"/>
      <c r="D98" s="194"/>
      <c r="E98" s="177"/>
      <c r="F98" s="17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77"/>
      <c r="D99" s="194"/>
      <c r="E99" s="177"/>
      <c r="F99" s="17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77"/>
      <c r="D100" s="194"/>
      <c r="E100" s="177"/>
      <c r="F100" s="17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77"/>
      <c r="D101" s="194"/>
      <c r="E101" s="177"/>
      <c r="F101" s="177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77"/>
      <c r="D102" s="194"/>
      <c r="E102" s="177"/>
      <c r="F102" s="177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77"/>
      <c r="D103" s="194"/>
      <c r="E103" s="177"/>
      <c r="F103" s="177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77"/>
      <c r="D104" s="194"/>
      <c r="E104" s="177"/>
      <c r="F104" s="177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77"/>
      <c r="D105" s="194"/>
      <c r="E105" s="177"/>
      <c r="F105" s="177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77"/>
      <c r="D106" s="194"/>
      <c r="E106" s="177"/>
      <c r="F106" s="177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77"/>
      <c r="D107" s="194"/>
      <c r="E107" s="177"/>
      <c r="F107" s="177"/>
      <c r="G107" s="16"/>
      <c r="H107" s="16"/>
      <c r="I107" s="11"/>
      <c r="J107" s="11"/>
      <c r="K107" s="11"/>
      <c r="L107" s="11"/>
      <c r="M107" s="11"/>
      <c r="N107" s="17"/>
      <c r="O107" s="17"/>
      <c r="P107" s="17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</sheetData>
  <sheetProtection algorithmName="SHA-512" hashValue="9oyWZAIQi8P/xLL7rV/J0qZsR1fDZa9Wf9S+IyBwA7VmlxNTK7961doLwD33tJzS7F4uJMGVCSY8qXYqDvlpMg==" saltValue="E4fugU9/LHmU2l8eY0x8hg==" spinCount="100000" sheet="1" objects="1" scenarios="1"/>
  <mergeCells count="64">
    <mergeCell ref="B14:B15"/>
    <mergeCell ref="C14:C15"/>
    <mergeCell ref="D14:D15"/>
    <mergeCell ref="E14:E15"/>
    <mergeCell ref="L14:L15"/>
    <mergeCell ref="I14:I18"/>
    <mergeCell ref="J14:J18"/>
    <mergeCell ref="K14:K18"/>
    <mergeCell ref="B16:B17"/>
    <mergeCell ref="C16:C17"/>
    <mergeCell ref="D16:D17"/>
    <mergeCell ref="E16:E17"/>
    <mergeCell ref="L16:L17"/>
    <mergeCell ref="M14:M18"/>
    <mergeCell ref="N14:N18"/>
    <mergeCell ref="O14:O18"/>
    <mergeCell ref="Q14:Q15"/>
    <mergeCell ref="P14:P15"/>
    <mergeCell ref="T14:T15"/>
    <mergeCell ref="Q16:Q17"/>
    <mergeCell ref="P16:P17"/>
    <mergeCell ref="T16:T17"/>
    <mergeCell ref="V14:V17"/>
    <mergeCell ref="U14:U18"/>
    <mergeCell ref="U9:U13"/>
    <mergeCell ref="N9:N13"/>
    <mergeCell ref="B11:B12"/>
    <mergeCell ref="C11:C12"/>
    <mergeCell ref="D11:D12"/>
    <mergeCell ref="E11:E12"/>
    <mergeCell ref="L11:L12"/>
    <mergeCell ref="M10:M12"/>
    <mergeCell ref="Q11:Q12"/>
    <mergeCell ref="P11:P12"/>
    <mergeCell ref="T11:T12"/>
    <mergeCell ref="V11:V12"/>
    <mergeCell ref="I9:I13"/>
    <mergeCell ref="J9:J13"/>
    <mergeCell ref="K9:K13"/>
    <mergeCell ref="O9:O13"/>
    <mergeCell ref="B1:D1"/>
    <mergeCell ref="G5:H5"/>
    <mergeCell ref="G2:N3"/>
    <mergeCell ref="B7:B8"/>
    <mergeCell ref="C7:C8"/>
    <mergeCell ref="D7:D8"/>
    <mergeCell ref="E7:E8"/>
    <mergeCell ref="I7:I8"/>
    <mergeCell ref="J7:J8"/>
    <mergeCell ref="K7:K8"/>
    <mergeCell ref="L7:L8"/>
    <mergeCell ref="M7:M8"/>
    <mergeCell ref="B22:G22"/>
    <mergeCell ref="R21:T21"/>
    <mergeCell ref="R20:T20"/>
    <mergeCell ref="B20:G20"/>
    <mergeCell ref="B21:H21"/>
    <mergeCell ref="U7:U8"/>
    <mergeCell ref="V7:V8"/>
    <mergeCell ref="N7:N8"/>
    <mergeCell ref="O7:O8"/>
    <mergeCell ref="Q7:Q8"/>
    <mergeCell ref="P7:P8"/>
    <mergeCell ref="T7:T8"/>
  </mergeCells>
  <conditionalFormatting sqref="B7">
    <cfRule type="cellIs" dxfId="10" priority="98" operator="greaterThanOrEqual">
      <formula>1</formula>
    </cfRule>
    <cfRule type="containsBlanks" dxfId="9" priority="101">
      <formula>LEN(TRIM(B7))=0</formula>
    </cfRule>
  </conditionalFormatting>
  <conditionalFormatting sqref="D7">
    <cfRule type="containsBlanks" dxfId="8" priority="5">
      <formula>LEN(TRIM(D7))=0</formula>
    </cfRule>
  </conditionalFormatting>
  <conditionalFormatting sqref="R7:R18 G7:H18">
    <cfRule type="notContainsBlanks" dxfId="7" priority="75">
      <formula>LEN(TRIM(G7))&gt;0</formula>
    </cfRule>
    <cfRule type="notContainsBlanks" dxfId="6" priority="76">
      <formula>LEN(TRIM(G7))&gt;0</formula>
    </cfRule>
    <cfRule type="containsBlanks" dxfId="5" priority="78">
      <formula>LEN(TRIM(G7))=0</formula>
    </cfRule>
  </conditionalFormatting>
  <conditionalFormatting sqref="G7:H18">
    <cfRule type="notContainsBlanks" dxfId="4" priority="74">
      <formula>LEN(TRIM(G7))&gt;0</formula>
    </cfRule>
  </conditionalFormatting>
  <conditionalFormatting sqref="T7">
    <cfRule type="cellIs" dxfId="3" priority="84" operator="equal">
      <formula>"NEVYHOVUJE"</formula>
    </cfRule>
    <cfRule type="cellIs" dxfId="2" priority="85" operator="equal">
      <formula>"VYHOVUJE"</formula>
    </cfRule>
  </conditionalFormatting>
  <conditionalFormatting sqref="T9:T11 T13:T14 T16 T18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9 J14:J15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ignoredErrors>
    <ignoredError sqref="S8 S12 S15 S1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3A3A7A-E6A0-4684-9EF9-2822EBD6FBA9}">
          <x14:formula1>
            <xm:f>#REF!</xm:f>
          </x14:formula1>
          <xm:sqref>V7:V11 V18 V13:V14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2024-09-25T10:31:10Z</cp:lastPrinted>
  <dcterms:created xsi:type="dcterms:W3CDTF">2014-03-05T12:43:32Z</dcterms:created>
  <dcterms:modified xsi:type="dcterms:W3CDTF">2024-10-11T06:33:47Z</dcterms:modified>
</cp:coreProperties>
</file>