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USERS_2016-11-01_12-58-05+01-00\zkratoch\Dokument\Akce 2024\08_CIV-úpravy 2024\Osvětlení_CIV\01_Zadávací dokumentace\"/>
    </mc:Choice>
  </mc:AlternateContent>
  <xr:revisionPtr revIDLastSave="0" documentId="13_ncr:1_{F10D8BA8-E0AE-403B-873F-C4F52119E3CD}" xr6:coauthVersionLast="47" xr6:coauthVersionMax="47" xr10:uidLastSave="{00000000-0000-0000-0000-000000000000}"/>
  <bookViews>
    <workbookView xWindow="5415" yWindow="585" windowWidth="18960" windowHeight="20415" tabRatio="500" xr2:uid="{00000000-000D-0000-FFFF-FFFF00000000}"/>
  </bookViews>
  <sheets>
    <sheet name="rekapitulace" sheetId="1" r:id="rId1"/>
    <sheet name="materiál" sheetId="2" r:id="rId2"/>
    <sheet name="montáž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0" i="3" l="1"/>
  <c r="G79" i="3"/>
  <c r="G78" i="3"/>
  <c r="G77" i="3"/>
  <c r="G76" i="3"/>
  <c r="G75" i="3"/>
  <c r="G74" i="3"/>
  <c r="G73" i="3"/>
  <c r="G72" i="3"/>
  <c r="G71" i="3"/>
  <c r="G70" i="3"/>
  <c r="G69" i="3"/>
  <c r="G61" i="3"/>
  <c r="G60" i="3"/>
  <c r="G59" i="3"/>
  <c r="G58" i="3"/>
  <c r="G57" i="3"/>
  <c r="G56" i="3"/>
  <c r="G55" i="3"/>
  <c r="G54" i="3"/>
  <c r="G53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1" i="3"/>
  <c r="G20" i="3"/>
  <c r="G19" i="3"/>
  <c r="G18" i="3"/>
  <c r="G17" i="3"/>
  <c r="G16" i="3"/>
  <c r="G15" i="3"/>
  <c r="G14" i="3"/>
  <c r="G13" i="3"/>
  <c r="G12" i="3"/>
  <c r="G11" i="3"/>
  <c r="G10" i="3"/>
  <c r="G80" i="2"/>
  <c r="G79" i="2"/>
  <c r="G78" i="2"/>
  <c r="G77" i="2"/>
  <c r="G76" i="2"/>
  <c r="G75" i="2"/>
  <c r="G74" i="2"/>
  <c r="G73" i="2"/>
  <c r="G72" i="2"/>
  <c r="G71" i="2"/>
  <c r="G70" i="2"/>
  <c r="E69" i="2"/>
  <c r="G69" i="2" s="1"/>
  <c r="G68" i="2"/>
  <c r="G61" i="2"/>
  <c r="G60" i="2"/>
  <c r="G59" i="2"/>
  <c r="G58" i="2"/>
  <c r="G57" i="2"/>
  <c r="G56" i="2"/>
  <c r="G55" i="2"/>
  <c r="E54" i="2"/>
  <c r="G54" i="2" s="1"/>
  <c r="G53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2" i="2"/>
  <c r="G21" i="2"/>
  <c r="G20" i="2"/>
  <c r="G19" i="2"/>
  <c r="G18" i="2"/>
  <c r="G17" i="2"/>
  <c r="G16" i="2"/>
  <c r="G15" i="2"/>
  <c r="G14" i="2"/>
  <c r="G13" i="2"/>
  <c r="G12" i="2"/>
  <c r="E11" i="2"/>
  <c r="G11" i="2" s="1"/>
  <c r="G10" i="2"/>
  <c r="E20" i="1"/>
  <c r="E19" i="1"/>
  <c r="E18" i="1"/>
  <c r="G23" i="3" l="1"/>
  <c r="G48" i="3"/>
  <c r="G83" i="3"/>
  <c r="G63" i="2"/>
  <c r="G48" i="2"/>
  <c r="G82" i="2"/>
  <c r="G64" i="3"/>
  <c r="G24" i="2"/>
  <c r="D14" i="1" l="1"/>
  <c r="D16" i="1" s="1"/>
  <c r="C14" i="1"/>
  <c r="C16" i="1" l="1"/>
  <c r="E16" i="1" s="1"/>
  <c r="E14" i="1"/>
  <c r="D15" i="1"/>
  <c r="E15" i="1" s="1"/>
  <c r="C22" i="1" l="1"/>
  <c r="C23" i="1" s="1"/>
  <c r="C24" i="1" s="1"/>
  <c r="D22" i="1"/>
  <c r="D23" i="1" s="1"/>
  <c r="D24" i="1" s="1"/>
  <c r="E22" i="1"/>
  <c r="E23" i="1" s="1"/>
  <c r="E24" i="1" s="1"/>
</calcChain>
</file>

<file path=xl/sharedStrings.xml><?xml version="1.0" encoding="utf-8"?>
<sst xmlns="http://schemas.openxmlformats.org/spreadsheetml/2006/main" count="542" uniqueCount="257">
  <si>
    <t>REKAPITULACE ROZPOČTU</t>
  </si>
  <si>
    <t>akce:</t>
  </si>
  <si>
    <t>Modernizace prostor CIV 2024</t>
  </si>
  <si>
    <t>ZČU-CIV prostor UI301,302,322,323</t>
  </si>
  <si>
    <t>část:</t>
  </si>
  <si>
    <t>D.2 Elektroinstalace</t>
  </si>
  <si>
    <t>Vypracoval:</t>
  </si>
  <si>
    <t xml:space="preserve">Datum: </t>
  </si>
  <si>
    <t>Kód položky</t>
  </si>
  <si>
    <t>Popis</t>
  </si>
  <si>
    <t>Dodávka bez DPH</t>
  </si>
  <si>
    <t>Montáž bez DPH</t>
  </si>
  <si>
    <t>celkem bez DPH</t>
  </si>
  <si>
    <t>800-741, HZS,46-M</t>
  </si>
  <si>
    <t>elektroinstalace nn</t>
  </si>
  <si>
    <t>doprava materiálu 3% z dodávky</t>
  </si>
  <si>
    <t>zařízení staveniště 3,5% z materiálu+montáže</t>
  </si>
  <si>
    <t>společné</t>
  </si>
  <si>
    <t>Podíl prací jiných profesí než elektro ( zednické, zámečnické…práce)</t>
  </si>
  <si>
    <t>Zkoušky a prohlídky elektrických rozvodů a zařízení celková prohlídka a vyhotovení revizní zprávy pro objem montážních prací do 500 000,-Kč</t>
  </si>
  <si>
    <t>Měření osvětlovacího zařízení intenzity osvětlení na pracovišti do 50 svítidel</t>
  </si>
  <si>
    <t>Celkem bez DPH</t>
  </si>
  <si>
    <t>DPH 21%</t>
  </si>
  <si>
    <t>celkem včetně DPH</t>
  </si>
  <si>
    <t>cenová úroveň - montáž ÚRS 2024-1</t>
  </si>
  <si>
    <t>cenová úroveň - materiál - srpen 2024 - základní cena velkoobchodu</t>
  </si>
  <si>
    <t>P o z n á m k a:</t>
  </si>
  <si>
    <t>Výkaz výměr, dodávek a prací není ani úplný, ani vyčerpávající. Je souhrnný, tzn. že poskytuje</t>
  </si>
  <si>
    <t xml:space="preserve">objednateli ucelený přehled o rozsahu a ceně dodávek a prací. Pokud zhotovitel shledá nezbytně </t>
  </si>
  <si>
    <t xml:space="preserve"> nutným doplnit další položky do souhrnného výkazu, pak lze tak učinit pouze se souhlasem </t>
  </si>
  <si>
    <t>zástupce objednatele a na tuto skutečnost pak zhotovitel upozorní.</t>
  </si>
  <si>
    <t>Nabídku lze odpovědně zpracovat pouze na základě kompletní dokumentace, tzn. ¨průvodní</t>
  </si>
  <si>
    <t>a souhrnné části dokumentace a příslušné textové, výkresové části a výkazů výměru.</t>
  </si>
  <si>
    <t xml:space="preserve">             materiál</t>
  </si>
  <si>
    <t>pozice</t>
  </si>
  <si>
    <t>č.ceníku</t>
  </si>
  <si>
    <t>popis</t>
  </si>
  <si>
    <t>MJ</t>
  </si>
  <si>
    <t>množství</t>
  </si>
  <si>
    <t>J.cena</t>
  </si>
  <si>
    <t xml:space="preserve"> celkem </t>
  </si>
  <si>
    <t>Cenová soustava</t>
  </si>
  <si>
    <t>CIV prostor UI 301</t>
  </si>
  <si>
    <t>1.</t>
  </si>
  <si>
    <t>VL.001</t>
  </si>
  <si>
    <t xml:space="preserve">A - přisazené/závěsné  LED svítidlo s matnou ALDP mřížkou, UGR&lt;19, Ra90 (26W,2800lm) IP20 ( předřadníky DALI 12ks, BTC 4ks)  </t>
  </si>
  <si>
    <t>kus</t>
  </si>
  <si>
    <t>vlastní</t>
  </si>
  <si>
    <t>2.</t>
  </si>
  <si>
    <t>VL.002</t>
  </si>
  <si>
    <t>příplatek za ekolikvidaci svítidel</t>
  </si>
  <si>
    <t>3.</t>
  </si>
  <si>
    <t>kabel silový jádro Cu izolace PVC plášť PVC 0,6/1kV (1-CYKY) 2x1,5mm2</t>
  </si>
  <si>
    <t>m</t>
  </si>
  <si>
    <t>CS ÚRS 2024 02</t>
  </si>
  <si>
    <t>4.</t>
  </si>
  <si>
    <t>hmoždinky univerzální 10x60</t>
  </si>
  <si>
    <t>materiál</t>
  </si>
  <si>
    <t>5.</t>
  </si>
  <si>
    <t>VL.003</t>
  </si>
  <si>
    <t>kompletní bezdrátový stmívač</t>
  </si>
  <si>
    <t>6.</t>
  </si>
  <si>
    <t xml:space="preserve">přístroj přepínače sériového zápustného, s krytem, řazení 5 </t>
  </si>
  <si>
    <t>7.</t>
  </si>
  <si>
    <t>ABB.3901AB10B</t>
  </si>
  <si>
    <t>rámeček jednonásobný</t>
  </si>
  <si>
    <t>8.</t>
  </si>
  <si>
    <t>VL.004</t>
  </si>
  <si>
    <t>zásuvka 2x, 230 V, 16 A, IP20, ochr. clonky, natočená horní zásuvka, bílá</t>
  </si>
  <si>
    <t>9.</t>
  </si>
  <si>
    <t>VL.005</t>
  </si>
  <si>
    <t>držák pro WIFI</t>
  </si>
  <si>
    <t>10.</t>
  </si>
  <si>
    <t>WIFI - předběžná cena, konečná podle standardu požadavků ZČU</t>
  </si>
  <si>
    <t>11.</t>
  </si>
  <si>
    <t>VL.006</t>
  </si>
  <si>
    <t>kabel   4PUTP/kat.5e</t>
  </si>
  <si>
    <t>12.</t>
  </si>
  <si>
    <t>VL.007</t>
  </si>
  <si>
    <t>elektroinstalační lišta PVC 20x10  včetně rohů a koncovek</t>
  </si>
  <si>
    <t>13.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</si>
  <si>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</si>
  <si>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materiál celkem UI 301 bez DPH</t>
  </si>
  <si>
    <t>CIV prostor UI 302</t>
  </si>
  <si>
    <t>14.</t>
  </si>
  <si>
    <t>VL.008</t>
  </si>
  <si>
    <t xml:space="preserve">A - přisazené/závěsné  LED svítidlo s matnou ALDP mřížkou, UGR&lt;19, Ra90 (26W,2800lm) IP20 ( předřadníky DALI 6ks, BTC 2ks)  </t>
  </si>
  <si>
    <t>15.</t>
  </si>
  <si>
    <t>VL.009</t>
  </si>
  <si>
    <t>16.</t>
  </si>
  <si>
    <t>VL.010</t>
  </si>
  <si>
    <t>17.</t>
  </si>
  <si>
    <t>18.</t>
  </si>
  <si>
    <t>VL.011</t>
  </si>
  <si>
    <t>19.</t>
  </si>
  <si>
    <t>přístroj přepínače sériového zápustného, s krytem, řazení 5</t>
  </si>
  <si>
    <t>20.</t>
  </si>
  <si>
    <t>VL.012</t>
  </si>
  <si>
    <t>21.</t>
  </si>
  <si>
    <t>VL.013</t>
  </si>
  <si>
    <t>zásuvka 16A/230V  jednonásobná pod omítku bílá</t>
  </si>
  <si>
    <t>22.</t>
  </si>
  <si>
    <t xml:space="preserve">rámeček jednonásobný </t>
  </si>
  <si>
    <t>23.</t>
  </si>
  <si>
    <t>VL.014</t>
  </si>
  <si>
    <t>zásuvka 16A/230V  jednonásobná 45/45 do parapetního kanálu – kompletní včetně rámečku</t>
  </si>
  <si>
    <t>24.</t>
  </si>
  <si>
    <t>VL.015</t>
  </si>
  <si>
    <t>kompletní zásuvka 1xRJ45 kat5e do parapetního kanálu</t>
  </si>
  <si>
    <t>25.</t>
  </si>
  <si>
    <t>VL.016</t>
  </si>
  <si>
    <t>26.</t>
  </si>
  <si>
    <t>VL.017</t>
  </si>
  <si>
    <t>27.</t>
  </si>
  <si>
    <t>VL.018</t>
  </si>
  <si>
    <t>parapetní kanál PVC 110x70</t>
  </si>
  <si>
    <t>28.</t>
  </si>
  <si>
    <t>VL.019</t>
  </si>
  <si>
    <t>kovová dělící přepážka do parapetního kanálu</t>
  </si>
  <si>
    <t>29.</t>
  </si>
  <si>
    <t>VL.020</t>
  </si>
  <si>
    <t>Vodič CYY 6 zž - PVC izolovaný jednožilový vodič pro vnitřní vedení</t>
  </si>
  <si>
    <t>30.</t>
  </si>
  <si>
    <t>materiál celkem UI 302 bez DPH</t>
  </si>
  <si>
    <t>CIV prostor UI 322</t>
  </si>
  <si>
    <t>31.</t>
  </si>
  <si>
    <t>VL.022</t>
  </si>
  <si>
    <t>32.</t>
  </si>
  <si>
    <t>VL.023</t>
  </si>
  <si>
    <t>33.</t>
  </si>
  <si>
    <t>34.</t>
  </si>
  <si>
    <t>35.</t>
  </si>
  <si>
    <t>VL.024</t>
  </si>
  <si>
    <t>36.</t>
  </si>
  <si>
    <t>37.</t>
  </si>
  <si>
    <t>38.</t>
  </si>
  <si>
    <t>VL.025</t>
  </si>
  <si>
    <t>39.</t>
  </si>
  <si>
    <t>materiál celkem UI 322 bez DPH</t>
  </si>
  <si>
    <t>CIV prostor UI 323</t>
  </si>
  <si>
    <t>40.</t>
  </si>
  <si>
    <t>VL.029</t>
  </si>
  <si>
    <t>41.</t>
  </si>
  <si>
    <t>VL.030</t>
  </si>
  <si>
    <t>42.</t>
  </si>
  <si>
    <t>43.</t>
  </si>
  <si>
    <t>44.</t>
  </si>
  <si>
    <t>VL.031</t>
  </si>
  <si>
    <t>45.</t>
  </si>
  <si>
    <t>46.</t>
  </si>
  <si>
    <t>47.</t>
  </si>
  <si>
    <t>VL.032</t>
  </si>
  <si>
    <t>48.</t>
  </si>
  <si>
    <t>VL.033</t>
  </si>
  <si>
    <t>49.</t>
  </si>
  <si>
    <t>50.</t>
  </si>
  <si>
    <t>VL.034</t>
  </si>
  <si>
    <t>51.</t>
  </si>
  <si>
    <t>VL.035</t>
  </si>
  <si>
    <t>52.</t>
  </si>
  <si>
    <t>materiál celkem UI 323 bez DPH</t>
  </si>
  <si>
    <t xml:space="preserve">             montáž</t>
  </si>
  <si>
    <t>53.</t>
  </si>
  <si>
    <t>Montáž svítidel s integrovaným zdrojem LED se zapojením vodičů interiérových přisazených stropních hranatých nebo kruhových, plochy od 0,09 do 0,36 m2</t>
  </si>
  <si>
    <t>54.</t>
  </si>
  <si>
    <t>Montáž kabelů měděných bez ukončení uložených pevně plných kulatých nebo bezhalogenových (např. CYKY) počtu a průřezu žil 2x1,5 až 6 mm2</t>
  </si>
  <si>
    <t>55.</t>
  </si>
  <si>
    <t xml:space="preserve">Osazení kotevních prvků  hmoždinek včetně vyvrtání otvorů, pro upevnění elektroinstalací ve stěnách cihelných, vnějšího průměru do 8 mm   </t>
  </si>
  <si>
    <t>56.</t>
  </si>
  <si>
    <t>HZS.001</t>
  </si>
  <si>
    <t>Montáž bezdrátového spínače 4 ks</t>
  </si>
  <si>
    <t>hod</t>
  </si>
  <si>
    <t>HZS</t>
  </si>
  <si>
    <t>57.</t>
  </si>
  <si>
    <t>Montáž spínačů jedno nebo dvoupólových polozapuštěných nebo zapuštěných, šroubové připojení, přepínačů řazení 5 - sériových, žaluziových spínačů</t>
  </si>
  <si>
    <t>58.</t>
  </si>
  <si>
    <t>Montáž zásuvek domovních se zapojením vodičů šroubové připojení polozapuštěných nebo zapuštěných 10/16 A, provedení 2x (2P + PE) dvojnásobná</t>
  </si>
  <si>
    <t>59.</t>
  </si>
  <si>
    <t>HZS.002</t>
  </si>
  <si>
    <t>Montáž držáku pro WIFI</t>
  </si>
  <si>
    <t>60.</t>
  </si>
  <si>
    <t>HZS.003</t>
  </si>
  <si>
    <t>Montáž kompletní WIFI - předběžná cena, konečná podle požadavků investora</t>
  </si>
  <si>
    <t>61.</t>
  </si>
  <si>
    <t>Montáž kabelů sdělovacích pro vnitřní rozvody počtu žil do 15</t>
  </si>
  <si>
    <t>62.</t>
  </si>
  <si>
    <t>Montáž lišt a kanálků elektroinstalačních se spojkami, ohyby a rohy a s nasunutím do krabic protahovacích, šířky do 60 mm</t>
  </si>
  <si>
    <t>63.</t>
  </si>
  <si>
    <t>Montáž drobného jednicového materiáluu</t>
  </si>
  <si>
    <t>64.</t>
  </si>
  <si>
    <t>HZS.004</t>
  </si>
  <si>
    <t>Demontážní práce podle specifikace  č.v. D2-02</t>
  </si>
  <si>
    <t>montáž celkem UI 301 bez DPH</t>
  </si>
  <si>
    <t>65.</t>
  </si>
  <si>
    <t>66.</t>
  </si>
  <si>
    <t>67.</t>
  </si>
  <si>
    <t>68.</t>
  </si>
  <si>
    <t>HZS.005</t>
  </si>
  <si>
    <t>Montáž bezdrátového spínače 2 ks</t>
  </si>
  <si>
    <t>69.</t>
  </si>
  <si>
    <t>70.</t>
  </si>
  <si>
    <t>71.</t>
  </si>
  <si>
    <t>Montáž zásuvek domovních se zapojením vodičů šroubové připojení polozapuštěných nebo zapuštěných 10/16 A, provedení 2P + PE dvojí zapojení pro průběžnou montáž</t>
  </si>
  <si>
    <t>72.</t>
  </si>
  <si>
    <t>Montáž strukturované kabeláže zásuvek datových pod omítku, do nábytku, do parapetního žlabu nebo podlahové krabice 1 až 6 pozic</t>
  </si>
  <si>
    <t>73.</t>
  </si>
  <si>
    <t>Montáž strukturované kabeláže zásuvek datových popis portu zásuvky</t>
  </si>
  <si>
    <t>74.</t>
  </si>
  <si>
    <t>Montáž strukturované kabeláže měření segmentu metalického s vyhotovením protokolu</t>
  </si>
  <si>
    <t>75.</t>
  </si>
  <si>
    <t>76.</t>
  </si>
  <si>
    <t>Montáž lišt a kanálků elektroinstalačních se spojkami, ohyby a rohy a s nasunutím do krabic vkládacích s víčkem, šířky do přes 120 do 180 mm</t>
  </si>
  <si>
    <t>77.</t>
  </si>
  <si>
    <t>Montáž lišt a kanálků elektroinstalačních se spojkami, ohyby a rohy a s nasunutím do krabic vkládacích s víčkem, šířky do přes 60 do 120 mm</t>
  </si>
  <si>
    <t>78.</t>
  </si>
  <si>
    <t>HZS.006</t>
  </si>
  <si>
    <t>Montáž kovové dělící přepážky do parapetního kanálu 3,2m</t>
  </si>
  <si>
    <t>79.</t>
  </si>
  <si>
    <t>Montáž vodičů izolovaných měděných bez ukončení uložených pevně plných a laněných s PVC pláštěm, bezhalogenových, ohniodolných (např. CY, CHAH-V) průřezu žíly 0,55 až 16 mm2</t>
  </si>
  <si>
    <t>80.</t>
  </si>
  <si>
    <t>HZS.007</t>
  </si>
  <si>
    <t>81.</t>
  </si>
  <si>
    <t>HZS.008</t>
  </si>
  <si>
    <t>82.</t>
  </si>
  <si>
    <t>HZS.009</t>
  </si>
  <si>
    <t>Demontážní práce podle specifikace č.v. D2-02</t>
  </si>
  <si>
    <t>montáž celkem UI 302 bez DPH</t>
  </si>
  <si>
    <t>83.</t>
  </si>
  <si>
    <t>84.</t>
  </si>
  <si>
    <t>85.</t>
  </si>
  <si>
    <t>86.</t>
  </si>
  <si>
    <t>HZS.010</t>
  </si>
  <si>
    <t>87.</t>
  </si>
  <si>
    <t>88.</t>
  </si>
  <si>
    <t>89.</t>
  </si>
  <si>
    <t>90.</t>
  </si>
  <si>
    <t>HZS.012</t>
  </si>
  <si>
    <t>91.</t>
  </si>
  <si>
    <t>HZS.013</t>
  </si>
  <si>
    <t>montáž celkem UI 322 bez DPH</t>
  </si>
  <si>
    <t>92.</t>
  </si>
  <si>
    <t>93.</t>
  </si>
  <si>
    <t>94.</t>
  </si>
  <si>
    <t>95.</t>
  </si>
  <si>
    <t>HZS.014</t>
  </si>
  <si>
    <t>96.</t>
  </si>
  <si>
    <t>97.</t>
  </si>
  <si>
    <t>98.</t>
  </si>
  <si>
    <t>HZS.015</t>
  </si>
  <si>
    <t>99.</t>
  </si>
  <si>
    <t>100.</t>
  </si>
  <si>
    <t>101.</t>
  </si>
  <si>
    <t>102.</t>
  </si>
  <si>
    <t>HZS.016</t>
  </si>
  <si>
    <t>103.</t>
  </si>
  <si>
    <t>HZS.017</t>
  </si>
  <si>
    <t>montáž celkem UI 323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</si>
</sst>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#,##0.0&quot; Kč&quot;"/>
    <numFmt numFmtId="166" formatCode="0.0"/>
    <numFmt numFmtId="167" formatCode="0;\-0;;@"/>
  </numFmts>
  <fonts count="17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rgb="FF000000"/>
      <name val="Tahoma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rgb="FF969696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/>
    <xf numFmtId="0" fontId="3" fillId="0" borderId="0"/>
  </cellStyleXfs>
  <cellXfs count="181">
    <xf numFmtId="0" fontId="0" fillId="0" borderId="0" xfId="0"/>
    <xf numFmtId="0" fontId="4" fillId="0" borderId="0" xfId="4" applyFont="1" applyProtection="1"/>
    <xf numFmtId="0" fontId="5" fillId="0" borderId="0" xfId="4" applyFont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4" applyProtection="1"/>
    <xf numFmtId="0" fontId="6" fillId="0" borderId="0" xfId="4" applyFont="1" applyProtection="1"/>
    <xf numFmtId="0" fontId="7" fillId="0" borderId="0" xfId="4" applyFont="1" applyProtection="1"/>
    <xf numFmtId="164" fontId="1" fillId="0" borderId="0" xfId="4" applyNumberFormat="1" applyAlignment="1" applyProtection="1">
      <alignment horizontal="left"/>
    </xf>
    <xf numFmtId="0" fontId="8" fillId="0" borderId="1" xfId="4" applyFont="1" applyBorder="1" applyProtection="1"/>
    <xf numFmtId="0" fontId="8" fillId="0" borderId="2" xfId="4" applyFont="1" applyBorder="1" applyProtection="1"/>
    <xf numFmtId="0" fontId="8" fillId="0" borderId="3" xfId="4" applyFont="1" applyBorder="1" applyAlignment="1" applyProtection="1">
      <alignment wrapText="1"/>
    </xf>
    <xf numFmtId="0" fontId="8" fillId="0" borderId="4" xfId="4" applyFont="1" applyBorder="1" applyAlignment="1" applyProtection="1">
      <alignment wrapText="1"/>
    </xf>
    <xf numFmtId="0" fontId="9" fillId="0" borderId="1" xfId="4" applyFont="1" applyBorder="1" applyProtection="1"/>
    <xf numFmtId="0" fontId="9" fillId="0" borderId="2" xfId="4" applyFont="1" applyBorder="1" applyProtection="1"/>
    <xf numFmtId="165" fontId="9" fillId="0" borderId="3" xfId="4" applyNumberFormat="1" applyFont="1" applyBorder="1" applyProtection="1"/>
    <xf numFmtId="165" fontId="9" fillId="0" borderId="5" xfId="4" applyNumberFormat="1" applyFont="1" applyBorder="1" applyProtection="1"/>
    <xf numFmtId="0" fontId="9" fillId="0" borderId="6" xfId="4" applyFont="1" applyBorder="1" applyProtection="1"/>
    <xf numFmtId="0" fontId="9" fillId="0" borderId="7" xfId="4" applyFont="1" applyBorder="1" applyProtection="1"/>
    <xf numFmtId="165" fontId="9" fillId="0" borderId="9" xfId="4" applyNumberFormat="1" applyFont="1" applyBorder="1" applyProtection="1"/>
    <xf numFmtId="0" fontId="9" fillId="0" borderId="7" xfId="4" applyFont="1" applyBorder="1" applyAlignment="1" applyProtection="1">
      <alignment wrapText="1"/>
    </xf>
    <xf numFmtId="0" fontId="10" fillId="0" borderId="8" xfId="4" applyFont="1" applyBorder="1" applyProtection="1"/>
    <xf numFmtId="0" fontId="10" fillId="0" borderId="8" xfId="4" applyFont="1" applyBorder="1" applyAlignment="1" applyProtection="1">
      <alignment wrapText="1"/>
    </xf>
    <xf numFmtId="165" fontId="10" fillId="0" borderId="9" xfId="4" applyNumberFormat="1" applyFont="1" applyBorder="1" applyProtection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165" fontId="1" fillId="0" borderId="12" xfId="4" applyNumberFormat="1" applyBorder="1" applyProtection="1"/>
    <xf numFmtId="165" fontId="1" fillId="0" borderId="13" xfId="4" applyNumberFormat="1" applyBorder="1" applyProtection="1"/>
    <xf numFmtId="0" fontId="1" fillId="0" borderId="14" xfId="4" applyBorder="1" applyProtection="1"/>
    <xf numFmtId="0" fontId="7" fillId="0" borderId="15" xfId="4" applyFont="1" applyBorder="1" applyProtection="1"/>
    <xf numFmtId="165" fontId="7" fillId="0" borderId="12" xfId="4" applyNumberFormat="1" applyFont="1" applyBorder="1" applyProtection="1"/>
    <xf numFmtId="165" fontId="7" fillId="0" borderId="13" xfId="4" applyNumberFormat="1" applyFont="1" applyBorder="1" applyProtection="1"/>
    <xf numFmtId="0" fontId="1" fillId="0" borderId="6" xfId="4" applyBorder="1" applyProtection="1"/>
    <xf numFmtId="0" fontId="7" fillId="0" borderId="7" xfId="4" applyFont="1" applyBorder="1" applyProtection="1"/>
    <xf numFmtId="165" fontId="7" fillId="0" borderId="8" xfId="4" applyNumberFormat="1" applyFont="1" applyBorder="1" applyProtection="1"/>
    <xf numFmtId="165" fontId="7" fillId="0" borderId="9" xfId="4" applyNumberFormat="1" applyFont="1" applyBorder="1" applyProtection="1"/>
    <xf numFmtId="0" fontId="1" fillId="0" borderId="16" xfId="4" applyBorder="1" applyProtection="1"/>
    <xf numFmtId="0" fontId="1" fillId="0" borderId="17" xfId="4" applyBorder="1" applyProtection="1"/>
    <xf numFmtId="165" fontId="1" fillId="0" borderId="18" xfId="4" applyNumberFormat="1" applyBorder="1" applyProtection="1"/>
    <xf numFmtId="165" fontId="1" fillId="0" borderId="19" xfId="4" applyNumberFormat="1" applyBorder="1" applyProtection="1"/>
    <xf numFmtId="0" fontId="1" fillId="0" borderId="0" xfId="6" applyFont="1" applyAlignment="1">
      <alignment vertical="center"/>
    </xf>
    <xf numFmtId="165" fontId="1" fillId="0" borderId="0" xfId="4" applyNumberFormat="1" applyProtection="1"/>
    <xf numFmtId="0" fontId="11" fillId="0" borderId="0" xfId="4" applyFont="1" applyProtection="1"/>
    <xf numFmtId="0" fontId="12" fillId="0" borderId="0" xfId="4" applyFont="1" applyProtection="1"/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17" xfId="0" applyFont="1" applyBorder="1" applyProtection="1">
      <protection locked="0"/>
    </xf>
    <xf numFmtId="0" fontId="8" fillId="0" borderId="17" xfId="0" applyFont="1" applyBorder="1" applyAlignment="1" applyProtection="1">
      <alignment wrapText="1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1" fillId="0" borderId="6" xfId="0" applyFont="1" applyBorder="1"/>
    <xf numFmtId="0" fontId="0" fillId="0" borderId="7" xfId="0" applyBorder="1"/>
    <xf numFmtId="0" fontId="7" fillId="0" borderId="7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wrapText="1"/>
    </xf>
    <xf numFmtId="0" fontId="8" fillId="0" borderId="9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14" fillId="0" borderId="9" xfId="0" applyFont="1" applyBorder="1" applyProtection="1"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Protection="1">
      <protection locked="0"/>
    </xf>
    <xf numFmtId="0" fontId="1" fillId="0" borderId="8" xfId="0" applyFont="1" applyBorder="1"/>
    <xf numFmtId="167" fontId="1" fillId="2" borderId="7" xfId="0" applyNumberFormat="1" applyFont="1" applyFill="1" applyBorder="1" applyAlignment="1">
      <alignment wrapText="1"/>
    </xf>
    <xf numFmtId="0" fontId="0" fillId="0" borderId="25" xfId="0" applyBorder="1" applyProtection="1">
      <protection locked="0"/>
    </xf>
    <xf numFmtId="0" fontId="1" fillId="0" borderId="26" xfId="0" applyFont="1" applyBorder="1"/>
    <xf numFmtId="0" fontId="1" fillId="0" borderId="7" xfId="1" applyBorder="1" applyAlignment="1" applyProtection="1">
      <alignment horizontal="left"/>
      <protection locked="0"/>
    </xf>
    <xf numFmtId="0" fontId="1" fillId="0" borderId="7" xfId="3" applyBorder="1" applyAlignment="1" applyProtection="1">
      <alignment horizontal="center"/>
    </xf>
    <xf numFmtId="0" fontId="1" fillId="0" borderId="8" xfId="3" applyBorder="1" applyAlignment="1" applyProtection="1">
      <alignment horizontal="left" wrapText="1"/>
    </xf>
    <xf numFmtId="0" fontId="1" fillId="0" borderId="7" xfId="3" applyBorder="1" applyAlignment="1" applyProtection="1">
      <alignment horizontal="left"/>
    </xf>
    <xf numFmtId="0" fontId="1" fillId="0" borderId="7" xfId="3" applyBorder="1" applyProtection="1"/>
    <xf numFmtId="0" fontId="15" fillId="0" borderId="9" xfId="0" applyFont="1" applyBorder="1" applyProtection="1">
      <protection locked="0"/>
    </xf>
    <xf numFmtId="0" fontId="0" fillId="0" borderId="10" xfId="0" applyBorder="1" applyAlignment="1">
      <alignment vertical="center"/>
    </xf>
    <xf numFmtId="0" fontId="1" fillId="0" borderId="7" xfId="0" applyFont="1" applyBorder="1"/>
    <xf numFmtId="49" fontId="16" fillId="0" borderId="8" xfId="0" applyNumberFormat="1" applyFont="1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27" xfId="0" applyBorder="1" applyAlignment="1">
      <alignment wrapText="1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Alignment="1" applyProtection="1">
      <alignment horizontal="left"/>
      <protection locked="0"/>
    </xf>
    <xf numFmtId="0" fontId="7" fillId="0" borderId="0" xfId="5" applyFont="1"/>
    <xf numFmtId="0" fontId="7" fillId="0" borderId="0" xfId="0" applyFont="1" applyProtection="1">
      <protection locked="0"/>
    </xf>
    <xf numFmtId="0" fontId="0" fillId="0" borderId="13" xfId="0" applyBorder="1"/>
    <xf numFmtId="0" fontId="1" fillId="0" borderId="31" xfId="0" applyFont="1" applyBorder="1" applyAlignment="1" applyProtection="1">
      <alignment horizontal="left"/>
      <protection locked="0"/>
    </xf>
    <xf numFmtId="0" fontId="0" fillId="0" borderId="32" xfId="0" applyBorder="1"/>
    <xf numFmtId="0" fontId="0" fillId="0" borderId="19" xfId="0" applyBorder="1"/>
    <xf numFmtId="0" fontId="1" fillId="0" borderId="33" xfId="0" applyFont="1" applyBorder="1" applyAlignment="1" applyProtection="1">
      <alignment horizontal="left"/>
      <protection locked="0"/>
    </xf>
    <xf numFmtId="0" fontId="1" fillId="0" borderId="11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1" fillId="0" borderId="7" xfId="1" applyBorder="1" applyAlignment="1" applyProtection="1">
      <alignment wrapText="1"/>
      <protection locked="0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35" xfId="0" applyFont="1" applyBorder="1" applyAlignment="1" applyProtection="1">
      <alignment horizontal="left"/>
      <protection locked="0"/>
    </xf>
    <xf numFmtId="0" fontId="1" fillId="0" borderId="27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14" fillId="0" borderId="36" xfId="0" applyFont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0" fontId="16" fillId="0" borderId="8" xfId="0" applyFont="1" applyBorder="1" applyAlignment="1" applyProtection="1">
      <alignment wrapText="1"/>
      <protection locked="0"/>
    </xf>
    <xf numFmtId="0" fontId="1" fillId="2" borderId="7" xfId="0" applyFont="1" applyFill="1" applyBorder="1" applyAlignment="1">
      <alignment horizontal="center"/>
    </xf>
    <xf numFmtId="0" fontId="1" fillId="0" borderId="24" xfId="0" applyFont="1" applyBorder="1" applyAlignment="1">
      <alignment wrapText="1"/>
    </xf>
    <xf numFmtId="0" fontId="1" fillId="0" borderId="11" xfId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8" xfId="0" applyBorder="1"/>
    <xf numFmtId="0" fontId="1" fillId="0" borderId="7" xfId="2" applyBorder="1" applyAlignment="1" applyProtection="1">
      <alignment horizontal="left"/>
      <protection locked="0"/>
    </xf>
    <xf numFmtId="0" fontId="1" fillId="0" borderId="15" xfId="0" applyFont="1" applyBorder="1" applyAlignment="1">
      <alignment wrapText="1"/>
    </xf>
    <xf numFmtId="0" fontId="1" fillId="0" borderId="11" xfId="2" applyBorder="1" applyAlignment="1" applyProtection="1">
      <alignment horizontal="left"/>
      <protection locked="0"/>
    </xf>
    <xf numFmtId="0" fontId="8" fillId="0" borderId="34" xfId="0" applyFont="1" applyBorder="1" applyAlignment="1" applyProtection="1">
      <alignment horizontal="left" wrapText="1"/>
      <protection locked="0"/>
    </xf>
    <xf numFmtId="0" fontId="0" fillId="0" borderId="7" xfId="0" applyBorder="1" applyAlignment="1">
      <alignment wrapText="1"/>
    </xf>
    <xf numFmtId="0" fontId="1" fillId="0" borderId="7" xfId="0" applyFont="1" applyBorder="1" applyAlignment="1">
      <alignment horizontal="right"/>
    </xf>
    <xf numFmtId="0" fontId="0" fillId="0" borderId="8" xfId="0" applyBorder="1" applyAlignment="1">
      <alignment wrapText="1"/>
    </xf>
    <xf numFmtId="0" fontId="1" fillId="3" borderId="8" xfId="0" applyFont="1" applyFill="1" applyBorder="1" applyProtection="1">
      <protection locked="0"/>
    </xf>
    <xf numFmtId="166" fontId="1" fillId="3" borderId="8" xfId="0" applyNumberFormat="1" applyFont="1" applyFill="1" applyBorder="1" applyAlignment="1" applyProtection="1">
      <alignment horizontal="right"/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3" borderId="8" xfId="0" applyFill="1" applyBorder="1" applyProtection="1">
      <protection locked="0"/>
    </xf>
    <xf numFmtId="0" fontId="0" fillId="3" borderId="24" xfId="0" applyFill="1" applyBorder="1" applyAlignment="1" applyProtection="1">
      <alignment horizontal="right"/>
      <protection locked="0"/>
    </xf>
    <xf numFmtId="0" fontId="1" fillId="3" borderId="7" xfId="3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25" xfId="0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166" fontId="1" fillId="3" borderId="7" xfId="0" applyNumberFormat="1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1" fillId="3" borderId="7" xfId="1" applyFill="1" applyBorder="1" applyAlignment="1" applyProtection="1">
      <alignment horizontal="right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0" fontId="0" fillId="3" borderId="26" xfId="0" applyFill="1" applyBorder="1" applyAlignment="1" applyProtection="1">
      <alignment horizontal="right"/>
      <protection locked="0"/>
    </xf>
    <xf numFmtId="0" fontId="1" fillId="3" borderId="7" xfId="2" applyFill="1" applyBorder="1" applyAlignment="1" applyProtection="1">
      <alignment horizontal="right"/>
      <protection locked="0"/>
    </xf>
    <xf numFmtId="0" fontId="1" fillId="3" borderId="11" xfId="2" applyFill="1" applyBorder="1" applyAlignment="1" applyProtection="1">
      <alignment horizontal="right"/>
      <protection locked="0"/>
    </xf>
    <xf numFmtId="0" fontId="6" fillId="3" borderId="8" xfId="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0" fillId="0" borderId="7" xfId="0" applyBorder="1" applyAlignment="1">
      <alignment horizontal="right"/>
    </xf>
    <xf numFmtId="0" fontId="0" fillId="0" borderId="25" xfId="0" applyBorder="1"/>
    <xf numFmtId="0" fontId="1" fillId="0" borderId="8" xfId="1" applyBorder="1" applyAlignment="1" applyProtection="1">
      <alignment horizontal="right"/>
    </xf>
    <xf numFmtId="0" fontId="1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7" xfId="1" applyBorder="1" applyAlignment="1" applyProtection="1">
      <alignment horizontal="right"/>
    </xf>
    <xf numFmtId="0" fontId="1" fillId="0" borderId="7" xfId="2" applyBorder="1" applyAlignment="1" applyProtection="1">
      <alignment horizontal="right"/>
    </xf>
    <xf numFmtId="0" fontId="1" fillId="0" borderId="11" xfId="2" applyBorder="1" applyAlignment="1" applyProtection="1">
      <alignment horizontal="right"/>
    </xf>
    <xf numFmtId="165" fontId="9" fillId="0" borderId="8" xfId="4" applyNumberFormat="1" applyFont="1" applyBorder="1" applyProtection="1"/>
    <xf numFmtId="165" fontId="9" fillId="0" borderId="10" xfId="4" applyNumberFormat="1" applyFont="1" applyBorder="1" applyProtection="1"/>
    <xf numFmtId="165" fontId="10" fillId="0" borderId="8" xfId="4" applyNumberFormat="1" applyFont="1" applyBorder="1" applyProtection="1"/>
    <xf numFmtId="165" fontId="10" fillId="0" borderId="10" xfId="4" applyNumberFormat="1" applyFont="1" applyBorder="1" applyProtection="1"/>
    <xf numFmtId="0" fontId="8" fillId="0" borderId="20" xfId="0" applyFont="1" applyBorder="1" applyAlignment="1" applyProtection="1">
      <alignment horizontal="center"/>
      <protection locked="0"/>
    </xf>
    <xf numFmtId="165" fontId="9" fillId="3" borderId="8" xfId="4" applyNumberFormat="1" applyFont="1" applyFill="1" applyBorder="1" applyProtection="1">
      <protection locked="0"/>
    </xf>
    <xf numFmtId="165" fontId="9" fillId="3" borderId="10" xfId="4" applyNumberFormat="1" applyFont="1" applyFill="1" applyBorder="1" applyProtection="1">
      <protection locked="0"/>
    </xf>
  </cellXfs>
  <cellStyles count="7">
    <cellStyle name="Normální" xfId="0" builtinId="0"/>
    <cellStyle name="normální 11" xfId="1" xr:uid="{00000000-0005-0000-0000-000006000000}"/>
    <cellStyle name="normální 12" xfId="2" xr:uid="{00000000-0005-0000-0000-000007000000}"/>
    <cellStyle name="normální 16" xfId="3" xr:uid="{00000000-0005-0000-0000-000008000000}"/>
    <cellStyle name="normální 20" xfId="4" xr:uid="{00000000-0005-0000-0000-000009000000}"/>
    <cellStyle name="Normální 3" xfId="5" xr:uid="{00000000-0005-0000-0000-00000A000000}"/>
    <cellStyle name="normální_Kalkulace_UT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Normal="100" workbookViewId="0">
      <selection activeCell="A2" sqref="A2"/>
    </sheetView>
  </sheetViews>
  <sheetFormatPr defaultColWidth="8.7109375" defaultRowHeight="12.75" x14ac:dyDescent="0.2"/>
  <cols>
    <col min="1" max="1" width="18.85546875" customWidth="1"/>
    <col min="2" max="2" width="34.85546875" customWidth="1"/>
    <col min="3" max="5" width="13.7109375" customWidth="1"/>
  </cols>
  <sheetData>
    <row r="1" spans="1:5" ht="18" x14ac:dyDescent="0.25">
      <c r="A1" s="1" t="s">
        <v>0</v>
      </c>
      <c r="B1" s="2"/>
      <c r="C1" s="2"/>
      <c r="D1" s="2"/>
      <c r="E1" s="2"/>
    </row>
    <row r="2" spans="1:5" ht="18" x14ac:dyDescent="0.25">
      <c r="A2" s="1"/>
      <c r="B2" s="2"/>
      <c r="C2" s="2"/>
      <c r="D2" s="2"/>
      <c r="E2" s="2"/>
    </row>
    <row r="3" spans="1:5" x14ac:dyDescent="0.2">
      <c r="A3" s="3" t="s">
        <v>1</v>
      </c>
      <c r="B3" s="4" t="s">
        <v>2</v>
      </c>
      <c r="C3" s="4"/>
      <c r="D3" s="5"/>
      <c r="E3" s="6"/>
    </row>
    <row r="4" spans="1:5" x14ac:dyDescent="0.2">
      <c r="A4" s="3"/>
      <c r="B4" s="4" t="s">
        <v>3</v>
      </c>
      <c r="C4" s="4"/>
      <c r="D4" s="5"/>
      <c r="E4" s="6"/>
    </row>
    <row r="5" spans="1:5" x14ac:dyDescent="0.2">
      <c r="A5" s="3"/>
      <c r="C5" s="4"/>
      <c r="D5" s="5"/>
      <c r="E5" s="6"/>
    </row>
    <row r="6" spans="1:5" x14ac:dyDescent="0.2">
      <c r="A6" s="3" t="s">
        <v>4</v>
      </c>
      <c r="B6" s="4" t="s">
        <v>5</v>
      </c>
      <c r="C6" s="4"/>
      <c r="D6" s="5"/>
      <c r="E6" s="6"/>
    </row>
    <row r="7" spans="1:5" x14ac:dyDescent="0.2">
      <c r="A7" s="3"/>
      <c r="B7" s="4"/>
      <c r="C7" s="4"/>
      <c r="D7" s="5"/>
      <c r="E7" s="6"/>
    </row>
    <row r="8" spans="1:5" x14ac:dyDescent="0.2">
      <c r="A8" s="6" t="s">
        <v>6</v>
      </c>
      <c r="B8" s="6"/>
      <c r="C8" s="6"/>
      <c r="D8" s="7"/>
      <c r="E8" s="7"/>
    </row>
    <row r="9" spans="1:5" x14ac:dyDescent="0.2">
      <c r="A9" s="8"/>
      <c r="B9" s="7"/>
      <c r="C9" s="7"/>
      <c r="D9" s="7"/>
      <c r="E9" s="7"/>
    </row>
    <row r="10" spans="1:5" x14ac:dyDescent="0.2">
      <c r="A10" s="6" t="s">
        <v>7</v>
      </c>
      <c r="B10" s="9">
        <v>45520</v>
      </c>
      <c r="C10" s="7"/>
      <c r="D10" s="7"/>
      <c r="E10" s="7"/>
    </row>
    <row r="11" spans="1:5" x14ac:dyDescent="0.2">
      <c r="C11" s="6"/>
      <c r="D11" s="7"/>
      <c r="E11" s="6"/>
    </row>
    <row r="12" spans="1:5" x14ac:dyDescent="0.2">
      <c r="A12" s="10" t="s">
        <v>8</v>
      </c>
      <c r="B12" s="11" t="s">
        <v>9</v>
      </c>
      <c r="C12" s="12" t="s">
        <v>10</v>
      </c>
      <c r="D12" s="12" t="s">
        <v>11</v>
      </c>
      <c r="E12" s="13" t="s">
        <v>12</v>
      </c>
    </row>
    <row r="13" spans="1:5" x14ac:dyDescent="0.2">
      <c r="A13" s="14"/>
      <c r="B13" s="15"/>
      <c r="C13" s="16"/>
      <c r="D13" s="16"/>
      <c r="E13" s="17"/>
    </row>
    <row r="14" spans="1:5" x14ac:dyDescent="0.2">
      <c r="A14" s="18" t="s">
        <v>13</v>
      </c>
      <c r="B14" s="19" t="s">
        <v>14</v>
      </c>
      <c r="C14" s="174">
        <f>materiál!G24+materiál!G48+materiál!G63+materiál!G82</f>
        <v>0</v>
      </c>
      <c r="D14" s="174">
        <f>montáž!G23+montáž!G48+montáž!G64+montáž!G83</f>
        <v>0</v>
      </c>
      <c r="E14" s="20">
        <f>C14+D14</f>
        <v>0</v>
      </c>
    </row>
    <row r="15" spans="1:5" x14ac:dyDescent="0.2">
      <c r="A15" s="18"/>
      <c r="B15" s="21" t="s">
        <v>15</v>
      </c>
      <c r="C15" s="174">
        <v>0</v>
      </c>
      <c r="D15" s="174">
        <f>C14*0.03</f>
        <v>0</v>
      </c>
      <c r="E15" s="20">
        <f>C15+D15</f>
        <v>0</v>
      </c>
    </row>
    <row r="16" spans="1:5" ht="24" x14ac:dyDescent="0.2">
      <c r="A16" s="18"/>
      <c r="B16" s="21" t="s">
        <v>16</v>
      </c>
      <c r="C16" s="174">
        <f>C14*0.035</f>
        <v>0</v>
      </c>
      <c r="D16" s="175">
        <f>D14*0.035</f>
        <v>0</v>
      </c>
      <c r="E16" s="20">
        <f>C16+D16</f>
        <v>0</v>
      </c>
    </row>
    <row r="17" spans="1:5" x14ac:dyDescent="0.2">
      <c r="A17" s="22"/>
      <c r="B17" s="23" t="s">
        <v>17</v>
      </c>
      <c r="C17" s="176"/>
      <c r="D17" s="177"/>
      <c r="E17" s="24"/>
    </row>
    <row r="18" spans="1:5" ht="24" x14ac:dyDescent="0.2">
      <c r="A18" s="25"/>
      <c r="B18" s="26" t="s">
        <v>18</v>
      </c>
      <c r="C18" s="179">
        <v>0</v>
      </c>
      <c r="D18" s="180">
        <v>0</v>
      </c>
      <c r="E18" s="20">
        <f>C18+D18</f>
        <v>0</v>
      </c>
    </row>
    <row r="19" spans="1:5" ht="48" x14ac:dyDescent="0.2">
      <c r="A19" s="25"/>
      <c r="B19" s="27" t="s">
        <v>19</v>
      </c>
      <c r="C19" s="179">
        <v>0</v>
      </c>
      <c r="D19" s="180">
        <v>0</v>
      </c>
      <c r="E19" s="20">
        <f>C19+D19</f>
        <v>0</v>
      </c>
    </row>
    <row r="20" spans="1:5" ht="24" x14ac:dyDescent="0.2">
      <c r="A20" s="25"/>
      <c r="B20" s="28" t="s">
        <v>20</v>
      </c>
      <c r="C20" s="179">
        <v>0</v>
      </c>
      <c r="D20" s="179">
        <v>0</v>
      </c>
      <c r="E20" s="20">
        <f>C20+D20</f>
        <v>0</v>
      </c>
    </row>
    <row r="21" spans="1:5" x14ac:dyDescent="0.2">
      <c r="A21" s="29"/>
      <c r="B21" s="30"/>
      <c r="C21" s="31"/>
      <c r="D21" s="31"/>
      <c r="E21" s="32"/>
    </row>
    <row r="22" spans="1:5" x14ac:dyDescent="0.2">
      <c r="A22" s="33"/>
      <c r="B22" s="34" t="s">
        <v>21</v>
      </c>
      <c r="C22" s="35">
        <f>SUM(C14:C20)</f>
        <v>0</v>
      </c>
      <c r="D22" s="35">
        <f>SUM(D14:D20)</f>
        <v>0</v>
      </c>
      <c r="E22" s="36">
        <f>SUM(E14:E20)</f>
        <v>0</v>
      </c>
    </row>
    <row r="23" spans="1:5" x14ac:dyDescent="0.2">
      <c r="A23" s="37"/>
      <c r="B23" s="38" t="s">
        <v>22</v>
      </c>
      <c r="C23" s="39">
        <f>C22*0.21</f>
        <v>0</v>
      </c>
      <c r="D23" s="39">
        <f>D22*0.21</f>
        <v>0</v>
      </c>
      <c r="E23" s="40">
        <f>E22*0.21</f>
        <v>0</v>
      </c>
    </row>
    <row r="24" spans="1:5" x14ac:dyDescent="0.2">
      <c r="A24" s="37"/>
      <c r="B24" s="38" t="s">
        <v>23</v>
      </c>
      <c r="C24" s="39">
        <f>SUM(C22:C23)</f>
        <v>0</v>
      </c>
      <c r="D24" s="39">
        <f>SUM(D22:D23)</f>
        <v>0</v>
      </c>
      <c r="E24" s="40">
        <f>SUM(E22:E23)</f>
        <v>0</v>
      </c>
    </row>
    <row r="25" spans="1:5" x14ac:dyDescent="0.2">
      <c r="A25" s="41"/>
      <c r="B25" s="42"/>
      <c r="C25" s="43"/>
      <c r="D25" s="43"/>
      <c r="E25" s="44"/>
    </row>
    <row r="26" spans="1:5" x14ac:dyDescent="0.2">
      <c r="A26" s="6"/>
      <c r="B26" s="6"/>
      <c r="C26" s="6"/>
      <c r="D26" s="6"/>
      <c r="E26" s="6"/>
    </row>
    <row r="27" spans="1:5" x14ac:dyDescent="0.2">
      <c r="A27" s="6"/>
      <c r="B27" s="6"/>
      <c r="C27" s="6"/>
      <c r="D27" s="6"/>
      <c r="E27" s="6"/>
    </row>
    <row r="28" spans="1:5" x14ac:dyDescent="0.2">
      <c r="A28" s="6"/>
      <c r="B28" s="45" t="s">
        <v>24</v>
      </c>
      <c r="C28" s="6"/>
      <c r="D28" s="6"/>
      <c r="E28" s="6"/>
    </row>
    <row r="29" spans="1:5" x14ac:dyDescent="0.2">
      <c r="A29" s="6"/>
      <c r="B29" s="45" t="s">
        <v>25</v>
      </c>
      <c r="C29" s="6"/>
      <c r="D29" s="46"/>
      <c r="E29" s="6"/>
    </row>
    <row r="30" spans="1:5" x14ac:dyDescent="0.2">
      <c r="A30" s="6"/>
      <c r="B30" s="6"/>
      <c r="C30" s="6"/>
      <c r="D30" s="6"/>
      <c r="E30" s="6"/>
    </row>
    <row r="31" spans="1:5" ht="18" x14ac:dyDescent="0.25">
      <c r="A31" s="1" t="s">
        <v>26</v>
      </c>
      <c r="B31" s="47"/>
      <c r="C31" s="47"/>
      <c r="D31" s="47"/>
      <c r="E31" s="47"/>
    </row>
    <row r="32" spans="1:5" x14ac:dyDescent="0.2">
      <c r="A32" s="6"/>
      <c r="B32" s="6"/>
      <c r="C32" s="6"/>
      <c r="D32" s="6"/>
      <c r="E32" s="6"/>
    </row>
    <row r="33" spans="1:5" x14ac:dyDescent="0.2">
      <c r="A33" s="6" t="s">
        <v>27</v>
      </c>
      <c r="B33" s="6"/>
      <c r="C33" s="6"/>
      <c r="D33" s="6"/>
      <c r="E33" s="7"/>
    </row>
    <row r="34" spans="1:5" x14ac:dyDescent="0.2">
      <c r="A34" s="6" t="s">
        <v>28</v>
      </c>
      <c r="B34" s="7"/>
      <c r="C34" s="7"/>
      <c r="D34" s="7"/>
      <c r="E34" s="7"/>
    </row>
    <row r="35" spans="1:5" x14ac:dyDescent="0.2">
      <c r="A35" s="6" t="s">
        <v>29</v>
      </c>
      <c r="B35" s="6"/>
      <c r="C35" s="6"/>
      <c r="D35" s="6"/>
      <c r="E35" s="7"/>
    </row>
    <row r="36" spans="1:5" x14ac:dyDescent="0.2">
      <c r="A36" s="6" t="s">
        <v>30</v>
      </c>
      <c r="B36" s="6"/>
      <c r="C36" s="6"/>
      <c r="D36" s="6"/>
      <c r="E36" s="7"/>
    </row>
    <row r="37" spans="1:5" x14ac:dyDescent="0.2">
      <c r="A37" s="6"/>
      <c r="B37" s="6"/>
      <c r="C37" s="6"/>
      <c r="D37" s="6"/>
      <c r="E37" s="7"/>
    </row>
    <row r="38" spans="1:5" ht="15" x14ac:dyDescent="0.25">
      <c r="A38" s="6" t="s">
        <v>31</v>
      </c>
      <c r="B38" s="48"/>
      <c r="C38" s="6"/>
      <c r="D38" s="6"/>
      <c r="E38" s="7"/>
    </row>
    <row r="39" spans="1:5" x14ac:dyDescent="0.2">
      <c r="A39" s="6" t="s">
        <v>32</v>
      </c>
      <c r="B39" s="7"/>
      <c r="C39" s="7"/>
      <c r="D39" s="7"/>
      <c r="E39" s="7"/>
    </row>
    <row r="40" spans="1:5" x14ac:dyDescent="0.2">
      <c r="A40" s="6"/>
      <c r="B40" s="6"/>
      <c r="C40" s="6"/>
      <c r="D40" s="6"/>
      <c r="E40" s="6"/>
    </row>
  </sheetData>
  <sheetProtection algorithmName="SHA-512" hashValue="Gd4wUR4mxTvWOENcsHLz6KVPrC9u7HKwW2X17Pct8IbswkLbXIVc4pyd7u3aVBgIkin/7VVEwBcJhihg4ggBHg==" saltValue="z82li4n/pJV+/qKMs7zf4w==" spinCount="100000" sheet="1" objects="1" scenarios="1"/>
  <pageMargins left="0.7" right="0.7" top="0.78749999999999998" bottom="0.78749999999999998" header="0.511811023622047" footer="0.511811023622047"/>
  <pageSetup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zoomScaleNormal="100" workbookViewId="0">
      <selection activeCell="A4" sqref="A4"/>
    </sheetView>
  </sheetViews>
  <sheetFormatPr defaultColWidth="8.7109375" defaultRowHeight="12.75" x14ac:dyDescent="0.2"/>
  <cols>
    <col min="1" max="1" width="6.5703125" customWidth="1"/>
    <col min="2" max="2" width="10.85546875" customWidth="1"/>
    <col min="3" max="3" width="40" customWidth="1"/>
    <col min="4" max="4" width="6.85546875" customWidth="1"/>
    <col min="5" max="5" width="6.140625" customWidth="1"/>
    <col min="8" max="8" width="12.140625" customWidth="1"/>
  </cols>
  <sheetData>
    <row r="1" spans="1:8" x14ac:dyDescent="0.2">
      <c r="A1" s="3" t="s">
        <v>1</v>
      </c>
      <c r="B1" s="4" t="s">
        <v>2</v>
      </c>
      <c r="C1" s="4"/>
      <c r="D1" s="4"/>
      <c r="E1" s="4"/>
      <c r="F1" s="4"/>
      <c r="G1" s="4"/>
      <c r="H1" s="4"/>
    </row>
    <row r="2" spans="1:8" x14ac:dyDescent="0.2">
      <c r="B2" s="4" t="s">
        <v>3</v>
      </c>
      <c r="C2" s="4"/>
      <c r="D2" s="4"/>
      <c r="E2" s="4"/>
      <c r="F2" s="4"/>
      <c r="G2" s="4"/>
      <c r="H2" s="4"/>
    </row>
    <row r="3" spans="1:8" x14ac:dyDescent="0.2">
      <c r="A3" s="3" t="s">
        <v>4</v>
      </c>
      <c r="B3" s="4" t="s">
        <v>5</v>
      </c>
      <c r="C3" s="4"/>
      <c r="D3" s="4"/>
      <c r="E3" s="4"/>
      <c r="F3" s="4"/>
      <c r="G3" s="4"/>
      <c r="H3" s="4"/>
    </row>
    <row r="4" spans="1:8" x14ac:dyDescent="0.2">
      <c r="A4" s="3"/>
      <c r="B4" s="4"/>
      <c r="C4" s="4"/>
      <c r="D4" s="4"/>
      <c r="E4" s="4"/>
      <c r="F4" s="4"/>
      <c r="G4" s="4"/>
      <c r="H4" s="4"/>
    </row>
    <row r="5" spans="1:8" x14ac:dyDescent="0.2">
      <c r="A5" s="49"/>
      <c r="B5" s="50"/>
      <c r="C5" s="50"/>
      <c r="D5" s="50"/>
      <c r="E5" s="51"/>
      <c r="F5" s="178" t="s">
        <v>33</v>
      </c>
      <c r="G5" s="178"/>
      <c r="H5" s="52"/>
    </row>
    <row r="6" spans="1:8" x14ac:dyDescent="0.2">
      <c r="A6" s="53" t="s">
        <v>34</v>
      </c>
      <c r="B6" s="54" t="s">
        <v>35</v>
      </c>
      <c r="C6" s="55" t="s">
        <v>36</v>
      </c>
      <c r="D6" s="56" t="s">
        <v>37</v>
      </c>
      <c r="E6" s="57" t="s">
        <v>38</v>
      </c>
      <c r="F6" s="58" t="s">
        <v>39</v>
      </c>
      <c r="G6" s="59" t="s">
        <v>40</v>
      </c>
      <c r="H6" s="60" t="s">
        <v>41</v>
      </c>
    </row>
    <row r="7" spans="1:8" x14ac:dyDescent="0.2">
      <c r="A7" s="61"/>
      <c r="B7" s="62"/>
      <c r="C7" s="62"/>
      <c r="D7" s="62"/>
      <c r="E7" s="63"/>
      <c r="F7" s="62"/>
      <c r="G7" s="63"/>
      <c r="H7" s="64"/>
    </row>
    <row r="8" spans="1:8" x14ac:dyDescent="0.2">
      <c r="A8" s="65"/>
      <c r="B8" s="66"/>
      <c r="C8" s="67" t="s">
        <v>42</v>
      </c>
      <c r="D8" s="68"/>
      <c r="E8" s="69"/>
      <c r="F8" s="68"/>
      <c r="G8" s="68"/>
      <c r="H8" s="70"/>
    </row>
    <row r="9" spans="1:8" x14ac:dyDescent="0.2">
      <c r="A9" s="71"/>
      <c r="B9" s="68"/>
      <c r="C9" s="68"/>
      <c r="D9" s="68"/>
      <c r="E9" s="69"/>
      <c r="F9" s="68"/>
      <c r="G9" s="68"/>
      <c r="H9" s="70"/>
    </row>
    <row r="10" spans="1:8" ht="36.6" customHeight="1" x14ac:dyDescent="0.2">
      <c r="A10" s="71" t="s">
        <v>43</v>
      </c>
      <c r="B10" s="72" t="s">
        <v>44</v>
      </c>
      <c r="C10" s="73" t="s">
        <v>45</v>
      </c>
      <c r="D10" s="68" t="s">
        <v>46</v>
      </c>
      <c r="E10" s="101">
        <v>16</v>
      </c>
      <c r="F10" s="146"/>
      <c r="G10" s="68">
        <f t="shared" ref="G10:G22" si="0">E10*F10</f>
        <v>0</v>
      </c>
      <c r="H10" s="70" t="s">
        <v>47</v>
      </c>
    </row>
    <row r="11" spans="1:8" ht="12" customHeight="1" x14ac:dyDescent="0.2">
      <c r="A11" s="71" t="s">
        <v>48</v>
      </c>
      <c r="B11" s="74" t="s">
        <v>49</v>
      </c>
      <c r="C11" s="75" t="s">
        <v>50</v>
      </c>
      <c r="D11" s="76" t="s">
        <v>46</v>
      </c>
      <c r="E11" s="101">
        <f>SUM(E5:E10)</f>
        <v>16</v>
      </c>
      <c r="F11" s="146"/>
      <c r="G11" s="68">
        <f t="shared" si="0"/>
        <v>0</v>
      </c>
      <c r="H11" s="77" t="s">
        <v>47</v>
      </c>
    </row>
    <row r="12" spans="1:8" ht="25.5" x14ac:dyDescent="0.2">
      <c r="A12" s="71" t="s">
        <v>51</v>
      </c>
      <c r="B12" s="78">
        <v>34111005</v>
      </c>
      <c r="C12" s="79" t="s">
        <v>52</v>
      </c>
      <c r="D12" s="68" t="s">
        <v>53</v>
      </c>
      <c r="E12" s="101">
        <v>32</v>
      </c>
      <c r="F12" s="146"/>
      <c r="G12" s="68">
        <f t="shared" si="0"/>
        <v>0</v>
      </c>
      <c r="H12" s="80" t="s">
        <v>54</v>
      </c>
    </row>
    <row r="13" spans="1:8" x14ac:dyDescent="0.2">
      <c r="A13" s="71" t="s">
        <v>55</v>
      </c>
      <c r="B13" s="81">
        <v>562810312</v>
      </c>
      <c r="C13" s="82" t="s">
        <v>56</v>
      </c>
      <c r="D13" s="83" t="s">
        <v>46</v>
      </c>
      <c r="E13" s="144">
        <v>84</v>
      </c>
      <c r="F13" s="147"/>
      <c r="G13" s="85">
        <f t="shared" si="0"/>
        <v>0</v>
      </c>
      <c r="H13" s="86" t="s">
        <v>57</v>
      </c>
    </row>
    <row r="14" spans="1:8" x14ac:dyDescent="0.2">
      <c r="A14" s="71" t="s">
        <v>58</v>
      </c>
      <c r="B14" s="72" t="s">
        <v>59</v>
      </c>
      <c r="C14" s="87" t="s">
        <v>60</v>
      </c>
      <c r="D14" s="83" t="s">
        <v>46</v>
      </c>
      <c r="E14" s="101">
        <v>4</v>
      </c>
      <c r="F14" s="146"/>
      <c r="G14" s="68">
        <f t="shared" si="0"/>
        <v>0</v>
      </c>
      <c r="H14" s="70" t="s">
        <v>47</v>
      </c>
    </row>
    <row r="15" spans="1:8" ht="25.5" x14ac:dyDescent="0.2">
      <c r="A15" s="71" t="s">
        <v>61</v>
      </c>
      <c r="B15" s="88">
        <v>34535013</v>
      </c>
      <c r="C15" s="79" t="s">
        <v>62</v>
      </c>
      <c r="D15" s="89" t="s">
        <v>46</v>
      </c>
      <c r="E15" s="101">
        <v>2</v>
      </c>
      <c r="F15" s="146"/>
      <c r="G15" s="68">
        <f t="shared" si="0"/>
        <v>0</v>
      </c>
      <c r="H15" s="80" t="s">
        <v>54</v>
      </c>
    </row>
    <row r="16" spans="1:8" ht="22.5" x14ac:dyDescent="0.2">
      <c r="A16" s="71" t="s">
        <v>63</v>
      </c>
      <c r="B16" s="81" t="s">
        <v>64</v>
      </c>
      <c r="C16" s="90" t="s">
        <v>65</v>
      </c>
      <c r="D16" s="89" t="s">
        <v>46</v>
      </c>
      <c r="E16" s="101">
        <v>2</v>
      </c>
      <c r="F16" s="148"/>
      <c r="G16" s="68">
        <f t="shared" si="0"/>
        <v>0</v>
      </c>
      <c r="H16" s="80" t="s">
        <v>54</v>
      </c>
    </row>
    <row r="17" spans="1:8" ht="25.5" x14ac:dyDescent="0.2">
      <c r="A17" s="71" t="s">
        <v>66</v>
      </c>
      <c r="B17" s="81" t="s">
        <v>67</v>
      </c>
      <c r="C17" s="91" t="s">
        <v>68</v>
      </c>
      <c r="D17" s="92" t="s">
        <v>46</v>
      </c>
      <c r="E17" s="66">
        <v>8</v>
      </c>
      <c r="F17" s="149"/>
      <c r="G17" s="85">
        <f t="shared" si="0"/>
        <v>0</v>
      </c>
      <c r="H17" s="86" t="s">
        <v>47</v>
      </c>
    </row>
    <row r="18" spans="1:8" x14ac:dyDescent="0.2">
      <c r="A18" s="71" t="s">
        <v>69</v>
      </c>
      <c r="B18" s="81" t="s">
        <v>70</v>
      </c>
      <c r="C18" s="93" t="s">
        <v>71</v>
      </c>
      <c r="D18" s="94" t="s">
        <v>46</v>
      </c>
      <c r="E18" s="144">
        <v>1</v>
      </c>
      <c r="F18" s="150"/>
      <c r="G18" s="68">
        <f t="shared" si="0"/>
        <v>0</v>
      </c>
      <c r="H18" s="86" t="s">
        <v>47</v>
      </c>
    </row>
    <row r="19" spans="1:8" ht="25.5" x14ac:dyDescent="0.2">
      <c r="A19" s="71" t="s">
        <v>72</v>
      </c>
      <c r="B19" s="95">
        <v>341100000</v>
      </c>
      <c r="C19" s="96" t="s">
        <v>73</v>
      </c>
      <c r="D19" s="97" t="s">
        <v>46</v>
      </c>
      <c r="E19" s="98">
        <v>1</v>
      </c>
      <c r="F19" s="151"/>
      <c r="G19" s="85">
        <f t="shared" si="0"/>
        <v>0</v>
      </c>
      <c r="H19" s="99" t="s">
        <v>57</v>
      </c>
    </row>
    <row r="20" spans="1:8" x14ac:dyDescent="0.2">
      <c r="A20" s="71" t="s">
        <v>74</v>
      </c>
      <c r="B20" s="81" t="s">
        <v>75</v>
      </c>
      <c r="C20" s="100" t="s">
        <v>76</v>
      </c>
      <c r="D20" s="101" t="s">
        <v>53</v>
      </c>
      <c r="E20" s="101">
        <v>15</v>
      </c>
      <c r="F20" s="163"/>
      <c r="G20" s="68">
        <f t="shared" si="0"/>
        <v>0</v>
      </c>
      <c r="H20" s="86" t="s">
        <v>47</v>
      </c>
    </row>
    <row r="21" spans="1:8" ht="26.1" customHeight="1" x14ac:dyDescent="0.2">
      <c r="A21" s="71" t="s">
        <v>77</v>
      </c>
      <c r="B21" s="81" t="s">
        <v>78</v>
      </c>
      <c r="C21" s="102" t="s">
        <v>79</v>
      </c>
      <c r="D21" s="103" t="s">
        <v>53</v>
      </c>
      <c r="E21" s="165">
        <v>15</v>
      </c>
      <c r="F21" s="152"/>
      <c r="G21" s="104">
        <f t="shared" si="0"/>
        <v>0</v>
      </c>
      <c r="H21" s="86" t="s">
        <v>47</v>
      </c>
    </row>
    <row r="22" spans="1:8" ht="89.25" x14ac:dyDescent="0.2">
      <c r="A22" s="71" t="s">
        <v>80</v>
      </c>
      <c r="B22" s="88">
        <v>341000000</v>
      </c>
      <c r="C22" s="105" t="s">
        <v>81</v>
      </c>
      <c r="D22" s="92" t="s">
        <v>46</v>
      </c>
      <c r="E22" s="166">
        <v>1</v>
      </c>
      <c r="F22" s="153"/>
      <c r="G22" s="92">
        <f t="shared" si="0"/>
        <v>0</v>
      </c>
      <c r="H22" s="86" t="s">
        <v>47</v>
      </c>
    </row>
    <row r="23" spans="1:8" x14ac:dyDescent="0.2">
      <c r="A23" s="106"/>
      <c r="B23" s="107"/>
      <c r="C23" s="107"/>
      <c r="D23" s="107"/>
      <c r="E23" s="107"/>
      <c r="F23" s="107"/>
      <c r="G23" s="107"/>
      <c r="H23" s="52"/>
    </row>
    <row r="24" spans="1:8" x14ac:dyDescent="0.2">
      <c r="A24" s="108"/>
      <c r="C24" s="109" t="s">
        <v>82</v>
      </c>
      <c r="G24" s="110">
        <f>SUM(G10:G23)</f>
        <v>0</v>
      </c>
      <c r="H24" s="111"/>
    </row>
    <row r="25" spans="1:8" x14ac:dyDescent="0.2">
      <c r="A25" s="112"/>
      <c r="B25" s="113"/>
      <c r="C25" s="113"/>
      <c r="D25" s="113"/>
      <c r="E25" s="113"/>
      <c r="F25" s="113"/>
      <c r="G25" s="113"/>
      <c r="H25" s="114"/>
    </row>
    <row r="26" spans="1:8" x14ac:dyDescent="0.2">
      <c r="A26" s="115"/>
      <c r="B26" s="116"/>
      <c r="C26" s="116"/>
      <c r="D26" s="116"/>
      <c r="E26" s="117"/>
      <c r="F26" s="116"/>
      <c r="G26" s="116"/>
      <c r="H26" s="118"/>
    </row>
    <row r="27" spans="1:8" x14ac:dyDescent="0.2">
      <c r="A27" s="65"/>
      <c r="B27" s="66"/>
      <c r="C27" s="67" t="s">
        <v>83</v>
      </c>
      <c r="D27" s="68"/>
      <c r="E27" s="69"/>
      <c r="F27" s="68"/>
      <c r="G27" s="68"/>
      <c r="H27" s="70"/>
    </row>
    <row r="28" spans="1:8" x14ac:dyDescent="0.2">
      <c r="A28" s="65"/>
      <c r="B28" s="66"/>
      <c r="C28" s="119"/>
      <c r="D28" s="68"/>
      <c r="E28" s="69"/>
      <c r="F28" s="68"/>
      <c r="G28" s="68"/>
      <c r="H28" s="70"/>
    </row>
    <row r="29" spans="1:8" ht="38.25" x14ac:dyDescent="0.2">
      <c r="A29" s="71" t="s">
        <v>84</v>
      </c>
      <c r="B29" s="72" t="s">
        <v>85</v>
      </c>
      <c r="C29" s="73" t="s">
        <v>86</v>
      </c>
      <c r="D29" s="68" t="s">
        <v>46</v>
      </c>
      <c r="E29" s="90">
        <v>8</v>
      </c>
      <c r="F29" s="154"/>
      <c r="G29" s="68">
        <f t="shared" ref="G29:G45" si="1">E29*F29</f>
        <v>0</v>
      </c>
      <c r="H29" s="70" t="s">
        <v>47</v>
      </c>
    </row>
    <row r="30" spans="1:8" x14ac:dyDescent="0.2">
      <c r="A30" s="71" t="s">
        <v>87</v>
      </c>
      <c r="B30" s="72" t="s">
        <v>88</v>
      </c>
      <c r="C30" s="75" t="s">
        <v>50</v>
      </c>
      <c r="D30" s="76" t="s">
        <v>46</v>
      </c>
      <c r="E30" s="90">
        <v>8</v>
      </c>
      <c r="F30" s="154"/>
      <c r="G30" s="68">
        <f t="shared" si="1"/>
        <v>0</v>
      </c>
      <c r="H30" s="77" t="s">
        <v>47</v>
      </c>
    </row>
    <row r="31" spans="1:8" ht="25.5" x14ac:dyDescent="0.2">
      <c r="A31" s="71" t="s">
        <v>89</v>
      </c>
      <c r="B31" s="72" t="s">
        <v>90</v>
      </c>
      <c r="C31" s="79" t="s">
        <v>52</v>
      </c>
      <c r="D31" s="68" t="s">
        <v>53</v>
      </c>
      <c r="E31" s="90">
        <v>16</v>
      </c>
      <c r="F31" s="154"/>
      <c r="G31" s="68">
        <f t="shared" si="1"/>
        <v>0</v>
      </c>
      <c r="H31" s="80" t="s">
        <v>54</v>
      </c>
    </row>
    <row r="32" spans="1:8" x14ac:dyDescent="0.2">
      <c r="A32" s="71" t="s">
        <v>91</v>
      </c>
      <c r="B32" s="81">
        <v>562810312</v>
      </c>
      <c r="C32" s="82" t="s">
        <v>56</v>
      </c>
      <c r="D32" s="83" t="s">
        <v>46</v>
      </c>
      <c r="E32" s="144">
        <v>52</v>
      </c>
      <c r="F32" s="155"/>
      <c r="G32" s="68">
        <f t="shared" si="1"/>
        <v>0</v>
      </c>
      <c r="H32" s="86" t="s">
        <v>57</v>
      </c>
    </row>
    <row r="33" spans="1:8" x14ac:dyDescent="0.2">
      <c r="A33" s="71" t="s">
        <v>92</v>
      </c>
      <c r="B33" s="72" t="s">
        <v>93</v>
      </c>
      <c r="C33" s="87" t="s">
        <v>60</v>
      </c>
      <c r="D33" s="83" t="s">
        <v>46</v>
      </c>
      <c r="E33" s="90">
        <v>2</v>
      </c>
      <c r="F33" s="154"/>
      <c r="G33" s="68">
        <f t="shared" si="1"/>
        <v>0</v>
      </c>
      <c r="H33" s="70" t="s">
        <v>47</v>
      </c>
    </row>
    <row r="34" spans="1:8" ht="25.5" x14ac:dyDescent="0.2">
      <c r="A34" s="71" t="s">
        <v>94</v>
      </c>
      <c r="B34" s="88">
        <v>34535013</v>
      </c>
      <c r="C34" s="79" t="s">
        <v>95</v>
      </c>
      <c r="D34" s="89" t="s">
        <v>46</v>
      </c>
      <c r="E34" s="90">
        <v>1</v>
      </c>
      <c r="F34" s="154"/>
      <c r="G34" s="68">
        <f t="shared" si="1"/>
        <v>0</v>
      </c>
      <c r="H34" s="80" t="s">
        <v>54</v>
      </c>
    </row>
    <row r="35" spans="1:8" ht="25.5" x14ac:dyDescent="0.2">
      <c r="A35" s="71" t="s">
        <v>96</v>
      </c>
      <c r="B35" s="81" t="s">
        <v>97</v>
      </c>
      <c r="C35" s="91" t="s">
        <v>68</v>
      </c>
      <c r="D35" s="92" t="s">
        <v>46</v>
      </c>
      <c r="E35" s="66">
        <v>2</v>
      </c>
      <c r="F35" s="156"/>
      <c r="G35" s="68">
        <f t="shared" si="1"/>
        <v>0</v>
      </c>
      <c r="H35" s="86" t="s">
        <v>47</v>
      </c>
    </row>
    <row r="36" spans="1:8" ht="25.5" x14ac:dyDescent="0.2">
      <c r="A36" s="71" t="s">
        <v>98</v>
      </c>
      <c r="B36" s="81" t="s">
        <v>99</v>
      </c>
      <c r="C36" s="120" t="s">
        <v>100</v>
      </c>
      <c r="D36" s="94" t="s">
        <v>46</v>
      </c>
      <c r="E36" s="167">
        <v>4</v>
      </c>
      <c r="F36" s="157"/>
      <c r="G36" s="68">
        <f t="shared" si="1"/>
        <v>0</v>
      </c>
      <c r="H36" s="80" t="s">
        <v>47</v>
      </c>
    </row>
    <row r="37" spans="1:8" ht="22.5" x14ac:dyDescent="0.2">
      <c r="A37" s="71" t="s">
        <v>101</v>
      </c>
      <c r="B37" s="81" t="s">
        <v>64</v>
      </c>
      <c r="C37" s="101" t="s">
        <v>102</v>
      </c>
      <c r="D37" s="94" t="s">
        <v>46</v>
      </c>
      <c r="E37" s="168">
        <v>4</v>
      </c>
      <c r="F37" s="158"/>
      <c r="G37" s="68">
        <f t="shared" si="1"/>
        <v>0</v>
      </c>
      <c r="H37" s="80" t="s">
        <v>54</v>
      </c>
    </row>
    <row r="38" spans="1:8" ht="38.25" x14ac:dyDescent="0.2">
      <c r="A38" s="71" t="s">
        <v>103</v>
      </c>
      <c r="B38" s="72" t="s">
        <v>104</v>
      </c>
      <c r="C38" s="120" t="s">
        <v>105</v>
      </c>
      <c r="D38" s="94" t="s">
        <v>46</v>
      </c>
      <c r="E38" s="167">
        <v>2</v>
      </c>
      <c r="F38" s="157"/>
      <c r="G38" s="68">
        <f t="shared" si="1"/>
        <v>0</v>
      </c>
      <c r="H38" s="80" t="s">
        <v>47</v>
      </c>
    </row>
    <row r="39" spans="1:8" ht="25.5" x14ac:dyDescent="0.2">
      <c r="A39" s="71" t="s">
        <v>106</v>
      </c>
      <c r="B39" s="72" t="s">
        <v>107</v>
      </c>
      <c r="C39" s="121" t="s">
        <v>108</v>
      </c>
      <c r="D39" s="122" t="s">
        <v>46</v>
      </c>
      <c r="E39" s="90">
        <v>2</v>
      </c>
      <c r="F39" s="159"/>
      <c r="G39" s="68">
        <f t="shared" si="1"/>
        <v>0</v>
      </c>
      <c r="H39" s="99" t="s">
        <v>47</v>
      </c>
    </row>
    <row r="40" spans="1:8" x14ac:dyDescent="0.2">
      <c r="A40" s="71" t="s">
        <v>109</v>
      </c>
      <c r="B40" s="72" t="s">
        <v>110</v>
      </c>
      <c r="C40" s="100" t="s">
        <v>76</v>
      </c>
      <c r="D40" s="101" t="s">
        <v>53</v>
      </c>
      <c r="E40" s="90">
        <v>10</v>
      </c>
      <c r="F40" s="164"/>
      <c r="G40" s="68">
        <f t="shared" si="1"/>
        <v>0</v>
      </c>
      <c r="H40" s="86" t="s">
        <v>47</v>
      </c>
    </row>
    <row r="41" spans="1:8" ht="25.5" x14ac:dyDescent="0.2">
      <c r="A41" s="71" t="s">
        <v>111</v>
      </c>
      <c r="B41" s="72" t="s">
        <v>112</v>
      </c>
      <c r="C41" s="102" t="s">
        <v>79</v>
      </c>
      <c r="D41" s="103" t="s">
        <v>53</v>
      </c>
      <c r="E41" s="169">
        <v>24.8</v>
      </c>
      <c r="F41" s="158"/>
      <c r="G41" s="68">
        <f t="shared" si="1"/>
        <v>0</v>
      </c>
      <c r="H41" s="86" t="s">
        <v>47</v>
      </c>
    </row>
    <row r="42" spans="1:8" x14ac:dyDescent="0.2">
      <c r="A42" s="71" t="s">
        <v>113</v>
      </c>
      <c r="B42" s="72" t="s">
        <v>114</v>
      </c>
      <c r="C42" s="76" t="s">
        <v>115</v>
      </c>
      <c r="D42" s="103" t="s">
        <v>53</v>
      </c>
      <c r="E42" s="90">
        <v>3.2</v>
      </c>
      <c r="F42" s="154"/>
      <c r="G42" s="68">
        <f t="shared" si="1"/>
        <v>0</v>
      </c>
      <c r="H42" s="86" t="s">
        <v>47</v>
      </c>
    </row>
    <row r="43" spans="1:8" x14ac:dyDescent="0.2">
      <c r="A43" s="71" t="s">
        <v>116</v>
      </c>
      <c r="B43" s="72" t="s">
        <v>117</v>
      </c>
      <c r="C43" s="76" t="s">
        <v>118</v>
      </c>
      <c r="D43" s="103" t="s">
        <v>53</v>
      </c>
      <c r="E43" s="90">
        <v>3.2</v>
      </c>
      <c r="F43" s="154"/>
      <c r="G43" s="68">
        <f t="shared" si="1"/>
        <v>0</v>
      </c>
      <c r="H43" s="86" t="s">
        <v>47</v>
      </c>
    </row>
    <row r="44" spans="1:8" ht="25.5" x14ac:dyDescent="0.2">
      <c r="A44" s="71" t="s">
        <v>119</v>
      </c>
      <c r="B44" s="72" t="s">
        <v>120</v>
      </c>
      <c r="C44" s="76" t="s">
        <v>121</v>
      </c>
      <c r="D44" s="68" t="s">
        <v>53</v>
      </c>
      <c r="E44" s="90">
        <v>10</v>
      </c>
      <c r="F44" s="154"/>
      <c r="G44" s="68">
        <f t="shared" si="1"/>
        <v>0</v>
      </c>
      <c r="H44" s="70" t="s">
        <v>47</v>
      </c>
    </row>
    <row r="45" spans="1:8" ht="89.25" x14ac:dyDescent="0.2">
      <c r="A45" s="71" t="s">
        <v>122</v>
      </c>
      <c r="B45" s="88">
        <v>341000000</v>
      </c>
      <c r="C45" s="105" t="s">
        <v>81</v>
      </c>
      <c r="D45" s="92" t="s">
        <v>46</v>
      </c>
      <c r="E45" s="166">
        <v>1</v>
      </c>
      <c r="F45" s="153"/>
      <c r="G45" s="68">
        <f t="shared" si="1"/>
        <v>0</v>
      </c>
      <c r="H45" s="70" t="s">
        <v>47</v>
      </c>
    </row>
    <row r="46" spans="1:8" x14ac:dyDescent="0.2">
      <c r="A46" s="123"/>
      <c r="B46" s="89"/>
      <c r="C46" s="89"/>
      <c r="D46" s="89"/>
      <c r="E46" s="124"/>
      <c r="F46" s="89"/>
      <c r="G46" s="89"/>
      <c r="H46" s="125"/>
    </row>
    <row r="47" spans="1:8" x14ac:dyDescent="0.2">
      <c r="A47" s="106"/>
      <c r="B47" s="107"/>
      <c r="C47" s="107"/>
      <c r="D47" s="107"/>
      <c r="E47" s="107"/>
      <c r="F47" s="107"/>
      <c r="G47" s="107"/>
      <c r="H47" s="52"/>
    </row>
    <row r="48" spans="1:8" x14ac:dyDescent="0.2">
      <c r="A48" s="108"/>
      <c r="B48" s="4"/>
      <c r="C48" s="109" t="s">
        <v>123</v>
      </c>
      <c r="D48" s="4"/>
      <c r="E48" s="4"/>
      <c r="F48" s="4"/>
      <c r="G48" s="110">
        <f>SUM(G29:G47)</f>
        <v>0</v>
      </c>
      <c r="H48" s="64"/>
    </row>
    <row r="49" spans="1:8" x14ac:dyDescent="0.2">
      <c r="A49" s="112"/>
      <c r="B49" s="126"/>
      <c r="C49" s="126"/>
      <c r="D49" s="126"/>
      <c r="E49" s="126"/>
      <c r="F49" s="126"/>
      <c r="G49" s="126"/>
      <c r="H49" s="127"/>
    </row>
    <row r="50" spans="1:8" x14ac:dyDescent="0.2">
      <c r="A50" s="115"/>
      <c r="B50" s="116"/>
      <c r="C50" s="116"/>
      <c r="D50" s="116"/>
      <c r="E50" s="117"/>
      <c r="F50" s="116"/>
      <c r="G50" s="116"/>
      <c r="H50" s="118"/>
    </row>
    <row r="51" spans="1:8" x14ac:dyDescent="0.2">
      <c r="A51" s="71"/>
      <c r="B51" s="66"/>
      <c r="C51" s="67" t="s">
        <v>124</v>
      </c>
      <c r="D51" s="68"/>
      <c r="E51" s="69"/>
      <c r="F51" s="68"/>
      <c r="G51" s="68"/>
      <c r="H51" s="70"/>
    </row>
    <row r="52" spans="1:8" x14ac:dyDescent="0.2">
      <c r="A52" s="71"/>
      <c r="B52" s="68"/>
      <c r="C52" s="68"/>
      <c r="D52" s="68"/>
      <c r="E52" s="69"/>
      <c r="F52" s="68"/>
      <c r="G52" s="68"/>
      <c r="H52" s="70"/>
    </row>
    <row r="53" spans="1:8" ht="38.25" x14ac:dyDescent="0.2">
      <c r="A53" s="71" t="s">
        <v>125</v>
      </c>
      <c r="B53" s="72" t="s">
        <v>126</v>
      </c>
      <c r="C53" s="73" t="s">
        <v>45</v>
      </c>
      <c r="D53" s="68" t="s">
        <v>46</v>
      </c>
      <c r="E53" s="101">
        <v>16</v>
      </c>
      <c r="F53" s="146"/>
      <c r="G53" s="68">
        <f t="shared" ref="G53:G61" si="2">E53*F53</f>
        <v>0</v>
      </c>
      <c r="H53" s="70" t="s">
        <v>47</v>
      </c>
    </row>
    <row r="54" spans="1:8" x14ac:dyDescent="0.2">
      <c r="A54" s="71" t="s">
        <v>127</v>
      </c>
      <c r="B54" s="72" t="s">
        <v>128</v>
      </c>
      <c r="C54" s="75" t="s">
        <v>50</v>
      </c>
      <c r="D54" s="76" t="s">
        <v>46</v>
      </c>
      <c r="E54" s="101">
        <f>SUM(E48:E53)</f>
        <v>16</v>
      </c>
      <c r="F54" s="146"/>
      <c r="G54" s="68">
        <f t="shared" si="2"/>
        <v>0</v>
      </c>
      <c r="H54" s="77" t="s">
        <v>47</v>
      </c>
    </row>
    <row r="55" spans="1:8" ht="25.5" x14ac:dyDescent="0.2">
      <c r="A55" s="71" t="s">
        <v>129</v>
      </c>
      <c r="B55" s="78">
        <v>34111005</v>
      </c>
      <c r="C55" s="79" t="s">
        <v>52</v>
      </c>
      <c r="D55" s="68" t="s">
        <v>53</v>
      </c>
      <c r="E55" s="101">
        <v>32</v>
      </c>
      <c r="F55" s="146"/>
      <c r="G55" s="68">
        <f t="shared" si="2"/>
        <v>0</v>
      </c>
      <c r="H55" s="80" t="s">
        <v>54</v>
      </c>
    </row>
    <row r="56" spans="1:8" x14ac:dyDescent="0.2">
      <c r="A56" s="71" t="s">
        <v>130</v>
      </c>
      <c r="B56" s="81">
        <v>562810312</v>
      </c>
      <c r="C56" s="82" t="s">
        <v>56</v>
      </c>
      <c r="D56" s="83" t="s">
        <v>46</v>
      </c>
      <c r="E56" s="144">
        <v>84</v>
      </c>
      <c r="F56" s="147"/>
      <c r="G56" s="85">
        <f t="shared" si="2"/>
        <v>0</v>
      </c>
      <c r="H56" s="86" t="s">
        <v>57</v>
      </c>
    </row>
    <row r="57" spans="1:8" x14ac:dyDescent="0.2">
      <c r="A57" s="71" t="s">
        <v>131</v>
      </c>
      <c r="B57" s="72" t="s">
        <v>132</v>
      </c>
      <c r="C57" s="87" t="s">
        <v>60</v>
      </c>
      <c r="D57" s="83" t="s">
        <v>46</v>
      </c>
      <c r="E57" s="101">
        <v>4</v>
      </c>
      <c r="F57" s="146"/>
      <c r="G57" s="68">
        <f t="shared" si="2"/>
        <v>0</v>
      </c>
      <c r="H57" s="70" t="s">
        <v>47</v>
      </c>
    </row>
    <row r="58" spans="1:8" ht="25.5" x14ac:dyDescent="0.2">
      <c r="A58" s="71" t="s">
        <v>133</v>
      </c>
      <c r="B58" s="88">
        <v>34535013</v>
      </c>
      <c r="C58" s="79" t="s">
        <v>95</v>
      </c>
      <c r="D58" s="89" t="s">
        <v>46</v>
      </c>
      <c r="E58" s="101">
        <v>2</v>
      </c>
      <c r="F58" s="146"/>
      <c r="G58" s="68">
        <f t="shared" si="2"/>
        <v>0</v>
      </c>
      <c r="H58" s="80" t="s">
        <v>54</v>
      </c>
    </row>
    <row r="59" spans="1:8" ht="22.5" x14ac:dyDescent="0.2">
      <c r="A59" s="71" t="s">
        <v>134</v>
      </c>
      <c r="B59" s="81" t="s">
        <v>64</v>
      </c>
      <c r="C59" s="90" t="s">
        <v>65</v>
      </c>
      <c r="D59" s="89" t="s">
        <v>46</v>
      </c>
      <c r="E59" s="101">
        <v>2</v>
      </c>
      <c r="F59" s="148"/>
      <c r="G59" s="68">
        <f t="shared" si="2"/>
        <v>0</v>
      </c>
      <c r="H59" s="80" t="s">
        <v>54</v>
      </c>
    </row>
    <row r="60" spans="1:8" ht="25.5" x14ac:dyDescent="0.2">
      <c r="A60" s="71" t="s">
        <v>135</v>
      </c>
      <c r="B60" s="81" t="s">
        <v>136</v>
      </c>
      <c r="C60" s="91" t="s">
        <v>68</v>
      </c>
      <c r="D60" s="92" t="s">
        <v>46</v>
      </c>
      <c r="E60" s="66">
        <v>8</v>
      </c>
      <c r="F60" s="149"/>
      <c r="G60" s="85">
        <f t="shared" si="2"/>
        <v>0</v>
      </c>
      <c r="H60" s="86" t="s">
        <v>47</v>
      </c>
    </row>
    <row r="61" spans="1:8" ht="89.25" x14ac:dyDescent="0.2">
      <c r="A61" s="71" t="s">
        <v>137</v>
      </c>
      <c r="B61" s="88">
        <v>341000000</v>
      </c>
      <c r="C61" s="105" t="s">
        <v>81</v>
      </c>
      <c r="D61" s="92" t="s">
        <v>46</v>
      </c>
      <c r="E61" s="166">
        <v>1</v>
      </c>
      <c r="F61" s="153"/>
      <c r="G61" s="92">
        <f t="shared" si="2"/>
        <v>0</v>
      </c>
      <c r="H61" s="128" t="s">
        <v>47</v>
      </c>
    </row>
    <row r="62" spans="1:8" x14ac:dyDescent="0.2">
      <c r="A62" s="106"/>
      <c r="B62" s="107"/>
      <c r="C62" s="107"/>
      <c r="D62" s="107"/>
      <c r="E62" s="107"/>
      <c r="F62" s="107"/>
      <c r="G62" s="107"/>
      <c r="H62" s="52"/>
    </row>
    <row r="63" spans="1:8" x14ac:dyDescent="0.2">
      <c r="A63" s="108"/>
      <c r="C63" s="109" t="s">
        <v>138</v>
      </c>
      <c r="G63" s="110">
        <f>SUM(G53:G62)</f>
        <v>0</v>
      </c>
      <c r="H63" s="111"/>
    </row>
    <row r="64" spans="1:8" x14ac:dyDescent="0.2">
      <c r="A64" s="112"/>
      <c r="B64" s="113"/>
      <c r="C64" s="113"/>
      <c r="D64" s="113"/>
      <c r="E64" s="113"/>
      <c r="F64" s="113"/>
      <c r="G64" s="113"/>
      <c r="H64" s="114"/>
    </row>
    <row r="65" spans="1:8" x14ac:dyDescent="0.2">
      <c r="A65" s="115"/>
      <c r="B65" s="116"/>
      <c r="C65" s="116"/>
      <c r="D65" s="116"/>
      <c r="E65" s="117"/>
      <c r="F65" s="116"/>
      <c r="G65" s="116"/>
      <c r="H65" s="118"/>
    </row>
    <row r="66" spans="1:8" x14ac:dyDescent="0.2">
      <c r="A66" s="71"/>
      <c r="B66" s="66"/>
      <c r="C66" s="67" t="s">
        <v>139</v>
      </c>
      <c r="D66" s="68"/>
      <c r="E66" s="69"/>
      <c r="F66" s="68"/>
      <c r="G66" s="68"/>
      <c r="H66" s="70"/>
    </row>
    <row r="67" spans="1:8" x14ac:dyDescent="0.2">
      <c r="A67" s="71"/>
      <c r="B67" s="68"/>
      <c r="C67" s="68"/>
      <c r="D67" s="68"/>
      <c r="E67" s="69"/>
      <c r="F67" s="68"/>
      <c r="G67" s="68"/>
      <c r="H67" s="70"/>
    </row>
    <row r="68" spans="1:8" ht="38.25" x14ac:dyDescent="0.2">
      <c r="A68" s="71" t="s">
        <v>140</v>
      </c>
      <c r="B68" s="72" t="s">
        <v>141</v>
      </c>
      <c r="C68" s="73" t="s">
        <v>45</v>
      </c>
      <c r="D68" s="68" t="s">
        <v>46</v>
      </c>
      <c r="E68" s="101">
        <v>16</v>
      </c>
      <c r="F68" s="146"/>
      <c r="G68" s="68">
        <f t="shared" ref="G68:G80" si="3">E68*F68</f>
        <v>0</v>
      </c>
      <c r="H68" s="70" t="s">
        <v>47</v>
      </c>
    </row>
    <row r="69" spans="1:8" x14ac:dyDescent="0.2">
      <c r="A69" s="71" t="s">
        <v>142</v>
      </c>
      <c r="B69" s="72" t="s">
        <v>143</v>
      </c>
      <c r="C69" s="75" t="s">
        <v>50</v>
      </c>
      <c r="D69" s="76" t="s">
        <v>46</v>
      </c>
      <c r="E69" s="101">
        <f>SUM(E63:E68)</f>
        <v>16</v>
      </c>
      <c r="F69" s="146"/>
      <c r="G69" s="68">
        <f t="shared" si="3"/>
        <v>0</v>
      </c>
      <c r="H69" s="77" t="s">
        <v>47</v>
      </c>
    </row>
    <row r="70" spans="1:8" ht="25.5" x14ac:dyDescent="0.2">
      <c r="A70" s="71" t="s">
        <v>144</v>
      </c>
      <c r="B70" s="78">
        <v>34111005</v>
      </c>
      <c r="C70" s="79" t="s">
        <v>52</v>
      </c>
      <c r="D70" s="68" t="s">
        <v>53</v>
      </c>
      <c r="E70" s="101">
        <v>32</v>
      </c>
      <c r="F70" s="146"/>
      <c r="G70" s="68">
        <f t="shared" si="3"/>
        <v>0</v>
      </c>
      <c r="H70" s="80" t="s">
        <v>54</v>
      </c>
    </row>
    <row r="71" spans="1:8" x14ac:dyDescent="0.2">
      <c r="A71" s="71" t="s">
        <v>145</v>
      </c>
      <c r="B71" s="81">
        <v>562810312</v>
      </c>
      <c r="C71" s="82" t="s">
        <v>56</v>
      </c>
      <c r="D71" s="83" t="s">
        <v>46</v>
      </c>
      <c r="E71" s="144">
        <v>84</v>
      </c>
      <c r="F71" s="147"/>
      <c r="G71" s="85">
        <f t="shared" si="3"/>
        <v>0</v>
      </c>
      <c r="H71" s="86" t="s">
        <v>57</v>
      </c>
    </row>
    <row r="72" spans="1:8" x14ac:dyDescent="0.2">
      <c r="A72" s="71" t="s">
        <v>146</v>
      </c>
      <c r="B72" s="72" t="s">
        <v>147</v>
      </c>
      <c r="C72" s="87" t="s">
        <v>60</v>
      </c>
      <c r="D72" s="83" t="s">
        <v>46</v>
      </c>
      <c r="E72" s="101">
        <v>4</v>
      </c>
      <c r="F72" s="146"/>
      <c r="G72" s="68">
        <f t="shared" si="3"/>
        <v>0</v>
      </c>
      <c r="H72" s="70" t="s">
        <v>47</v>
      </c>
    </row>
    <row r="73" spans="1:8" ht="25.5" x14ac:dyDescent="0.2">
      <c r="A73" s="71" t="s">
        <v>148</v>
      </c>
      <c r="B73" s="88">
        <v>34535013</v>
      </c>
      <c r="C73" s="79" t="s">
        <v>95</v>
      </c>
      <c r="D73" s="89" t="s">
        <v>46</v>
      </c>
      <c r="E73" s="101">
        <v>2</v>
      </c>
      <c r="F73" s="146"/>
      <c r="G73" s="68">
        <f t="shared" si="3"/>
        <v>0</v>
      </c>
      <c r="H73" s="80" t="s">
        <v>54</v>
      </c>
    </row>
    <row r="74" spans="1:8" ht="22.5" x14ac:dyDescent="0.2">
      <c r="A74" s="71" t="s">
        <v>149</v>
      </c>
      <c r="B74" s="81" t="s">
        <v>64</v>
      </c>
      <c r="C74" s="90" t="s">
        <v>65</v>
      </c>
      <c r="D74" s="89" t="s">
        <v>46</v>
      </c>
      <c r="E74" s="101">
        <v>2</v>
      </c>
      <c r="F74" s="148"/>
      <c r="G74" s="68">
        <f t="shared" si="3"/>
        <v>0</v>
      </c>
      <c r="H74" s="80" t="s">
        <v>54</v>
      </c>
    </row>
    <row r="75" spans="1:8" ht="25.5" x14ac:dyDescent="0.2">
      <c r="A75" s="71" t="s">
        <v>150</v>
      </c>
      <c r="B75" s="81" t="s">
        <v>151</v>
      </c>
      <c r="C75" s="91" t="s">
        <v>68</v>
      </c>
      <c r="D75" s="92" t="s">
        <v>46</v>
      </c>
      <c r="E75" s="66">
        <v>8</v>
      </c>
      <c r="F75" s="149"/>
      <c r="G75" s="85">
        <f t="shared" si="3"/>
        <v>0</v>
      </c>
      <c r="H75" s="86" t="s">
        <v>47</v>
      </c>
    </row>
    <row r="76" spans="1:8" x14ac:dyDescent="0.2">
      <c r="A76" s="71" t="s">
        <v>152</v>
      </c>
      <c r="B76" s="81" t="s">
        <v>153</v>
      </c>
      <c r="C76" s="93" t="s">
        <v>71</v>
      </c>
      <c r="D76" s="94" t="s">
        <v>46</v>
      </c>
      <c r="E76" s="144">
        <v>1</v>
      </c>
      <c r="F76" s="150"/>
      <c r="G76" s="68">
        <f t="shared" si="3"/>
        <v>0</v>
      </c>
      <c r="H76" s="86" t="s">
        <v>47</v>
      </c>
    </row>
    <row r="77" spans="1:8" ht="25.5" x14ac:dyDescent="0.2">
      <c r="A77" s="71" t="s">
        <v>154</v>
      </c>
      <c r="B77" s="95">
        <v>341100000</v>
      </c>
      <c r="C77" s="96" t="s">
        <v>73</v>
      </c>
      <c r="D77" s="97" t="s">
        <v>46</v>
      </c>
      <c r="E77" s="98">
        <v>1</v>
      </c>
      <c r="F77" s="151"/>
      <c r="G77" s="85">
        <f t="shared" si="3"/>
        <v>0</v>
      </c>
      <c r="H77" s="99" t="s">
        <v>57</v>
      </c>
    </row>
    <row r="78" spans="1:8" x14ac:dyDescent="0.2">
      <c r="A78" s="71" t="s">
        <v>155</v>
      </c>
      <c r="B78" s="81" t="s">
        <v>156</v>
      </c>
      <c r="C78" s="100" t="s">
        <v>76</v>
      </c>
      <c r="D78" s="101" t="s">
        <v>53</v>
      </c>
      <c r="E78" s="101">
        <v>15</v>
      </c>
      <c r="F78" s="163"/>
      <c r="G78" s="68">
        <f t="shared" si="3"/>
        <v>0</v>
      </c>
      <c r="H78" s="86" t="s">
        <v>47</v>
      </c>
    </row>
    <row r="79" spans="1:8" ht="27.6" customHeight="1" x14ac:dyDescent="0.2">
      <c r="A79" s="71" t="s">
        <v>157</v>
      </c>
      <c r="B79" s="81" t="s">
        <v>158</v>
      </c>
      <c r="C79" s="102" t="s">
        <v>79</v>
      </c>
      <c r="D79" s="103" t="s">
        <v>53</v>
      </c>
      <c r="E79" s="165">
        <v>15</v>
      </c>
      <c r="F79" s="152"/>
      <c r="G79" s="104">
        <f t="shared" si="3"/>
        <v>0</v>
      </c>
      <c r="H79" s="86" t="s">
        <v>47</v>
      </c>
    </row>
    <row r="80" spans="1:8" ht="89.25" x14ac:dyDescent="0.2">
      <c r="A80" s="71" t="s">
        <v>159</v>
      </c>
      <c r="B80" s="88">
        <v>341000000</v>
      </c>
      <c r="C80" s="105" t="s">
        <v>81</v>
      </c>
      <c r="D80" s="92" t="s">
        <v>46</v>
      </c>
      <c r="E80" s="166">
        <v>1</v>
      </c>
      <c r="F80" s="153"/>
      <c r="G80" s="92">
        <f t="shared" si="3"/>
        <v>0</v>
      </c>
      <c r="H80" s="128" t="s">
        <v>47</v>
      </c>
    </row>
    <row r="81" spans="1:8" x14ac:dyDescent="0.2">
      <c r="A81" s="106"/>
      <c r="B81" s="107"/>
      <c r="C81" s="107"/>
      <c r="D81" s="107"/>
      <c r="E81" s="107"/>
      <c r="F81" s="107"/>
      <c r="G81" s="107"/>
      <c r="H81" s="52"/>
    </row>
    <row r="82" spans="1:8" x14ac:dyDescent="0.2">
      <c r="A82" s="108"/>
      <c r="C82" s="109" t="s">
        <v>160</v>
      </c>
      <c r="G82" s="110">
        <f>SUM(G68:G81)</f>
        <v>0</v>
      </c>
      <c r="H82" s="111"/>
    </row>
    <row r="83" spans="1:8" x14ac:dyDescent="0.2">
      <c r="A83" s="112"/>
      <c r="B83" s="113"/>
      <c r="C83" s="113"/>
      <c r="D83" s="113"/>
      <c r="E83" s="113"/>
      <c r="F83" s="113"/>
      <c r="G83" s="113"/>
      <c r="H83" s="114"/>
    </row>
  </sheetData>
  <sheetProtection sheet="1" objects="1" scenarios="1"/>
  <mergeCells count="1">
    <mergeCell ref="F5:G5"/>
  </mergeCells>
  <pageMargins left="0.7" right="0.7" top="0.78749999999999998" bottom="0.78749999999999998" header="0.511811023622047" footer="0.511811023622047"/>
  <pageSetup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zoomScaleNormal="100" workbookViewId="0">
      <selection activeCell="A4" sqref="A4"/>
    </sheetView>
  </sheetViews>
  <sheetFormatPr defaultColWidth="8.7109375" defaultRowHeight="12.75" x14ac:dyDescent="0.2"/>
  <cols>
    <col min="1" max="1" width="6.42578125" customWidth="1"/>
    <col min="2" max="2" width="10.85546875" customWidth="1"/>
    <col min="3" max="3" width="39.5703125" customWidth="1"/>
    <col min="4" max="4" width="6.140625" customWidth="1"/>
    <col min="5" max="5" width="5.42578125" customWidth="1"/>
    <col min="8" max="8" width="13.7109375" customWidth="1"/>
  </cols>
  <sheetData>
    <row r="1" spans="1:8" x14ac:dyDescent="0.2">
      <c r="A1" s="3" t="s">
        <v>1</v>
      </c>
      <c r="B1" s="4" t="s">
        <v>2</v>
      </c>
      <c r="C1" s="4"/>
      <c r="D1" s="4"/>
      <c r="E1" s="4"/>
      <c r="F1" s="4"/>
      <c r="G1" s="4"/>
      <c r="H1" s="4"/>
    </row>
    <row r="2" spans="1:8" x14ac:dyDescent="0.2">
      <c r="B2" s="4" t="s">
        <v>3</v>
      </c>
      <c r="C2" s="4"/>
      <c r="D2" s="4"/>
      <c r="E2" s="4"/>
      <c r="F2" s="4"/>
      <c r="G2" s="4"/>
      <c r="H2" s="4"/>
    </row>
    <row r="3" spans="1:8" x14ac:dyDescent="0.2">
      <c r="A3" s="3" t="s">
        <v>4</v>
      </c>
      <c r="B3" s="4" t="s">
        <v>5</v>
      </c>
      <c r="C3" s="4"/>
      <c r="D3" s="4"/>
      <c r="E3" s="4"/>
      <c r="F3" s="4"/>
      <c r="G3" s="4"/>
      <c r="H3" s="4"/>
    </row>
    <row r="4" spans="1:8" x14ac:dyDescent="0.2">
      <c r="A4" s="3"/>
      <c r="B4" s="4"/>
      <c r="C4" s="4"/>
      <c r="D4" s="4"/>
      <c r="E4" s="4"/>
      <c r="F4" s="4"/>
      <c r="G4" s="4"/>
      <c r="H4" s="4"/>
    </row>
    <row r="5" spans="1:8" x14ac:dyDescent="0.2">
      <c r="A5" s="49"/>
      <c r="B5" s="50"/>
      <c r="C5" s="50"/>
      <c r="D5" s="50"/>
      <c r="E5" s="51"/>
      <c r="F5" s="178" t="s">
        <v>161</v>
      </c>
      <c r="G5" s="178"/>
      <c r="H5" s="52"/>
    </row>
    <row r="6" spans="1:8" x14ac:dyDescent="0.2">
      <c r="A6" s="53" t="s">
        <v>34</v>
      </c>
      <c r="B6" s="54" t="s">
        <v>35</v>
      </c>
      <c r="C6" s="55" t="s">
        <v>36</v>
      </c>
      <c r="D6" s="56" t="s">
        <v>37</v>
      </c>
      <c r="E6" s="57" t="s">
        <v>38</v>
      </c>
      <c r="F6" s="58" t="s">
        <v>39</v>
      </c>
      <c r="G6" s="59" t="s">
        <v>40</v>
      </c>
      <c r="H6" s="60" t="s">
        <v>41</v>
      </c>
    </row>
    <row r="7" spans="1:8" x14ac:dyDescent="0.2">
      <c r="A7" s="61"/>
      <c r="B7" s="62"/>
      <c r="C7" s="62"/>
      <c r="D7" s="62"/>
      <c r="E7" s="63"/>
      <c r="F7" s="62"/>
      <c r="G7" s="63"/>
      <c r="H7" s="64"/>
    </row>
    <row r="8" spans="1:8" x14ac:dyDescent="0.2">
      <c r="A8" s="65"/>
      <c r="B8" s="66"/>
      <c r="C8" s="67" t="s">
        <v>42</v>
      </c>
      <c r="D8" s="68"/>
      <c r="E8" s="69"/>
      <c r="F8" s="68"/>
      <c r="G8" s="68"/>
      <c r="H8" s="70"/>
    </row>
    <row r="9" spans="1:8" x14ac:dyDescent="0.2">
      <c r="A9" s="71"/>
      <c r="B9" s="68"/>
      <c r="C9" s="68"/>
      <c r="D9" s="68"/>
      <c r="E9" s="69"/>
      <c r="F9" s="68"/>
      <c r="G9" s="68"/>
      <c r="H9" s="70"/>
    </row>
    <row r="10" spans="1:8" ht="63.75" x14ac:dyDescent="0.2">
      <c r="A10" s="71" t="s">
        <v>162</v>
      </c>
      <c r="B10" s="74">
        <v>741372062</v>
      </c>
      <c r="C10" s="121" t="s">
        <v>163</v>
      </c>
      <c r="D10" s="122" t="s">
        <v>46</v>
      </c>
      <c r="E10" s="101">
        <v>16</v>
      </c>
      <c r="F10" s="154"/>
      <c r="G10" s="68">
        <f t="shared" ref="G10:G21" si="0">E10*F10</f>
        <v>0</v>
      </c>
      <c r="H10" s="80" t="s">
        <v>54</v>
      </c>
    </row>
    <row r="11" spans="1:8" ht="51" x14ac:dyDescent="0.2">
      <c r="A11" s="71" t="s">
        <v>164</v>
      </c>
      <c r="B11" s="129">
        <v>741122601</v>
      </c>
      <c r="C11" s="130" t="s">
        <v>165</v>
      </c>
      <c r="D11" s="68" t="s">
        <v>53</v>
      </c>
      <c r="E11" s="101">
        <v>32</v>
      </c>
      <c r="F11" s="146"/>
      <c r="G11" s="68">
        <f t="shared" si="0"/>
        <v>0</v>
      </c>
      <c r="H11" s="80" t="s">
        <v>54</v>
      </c>
    </row>
    <row r="12" spans="1:8" ht="51" x14ac:dyDescent="0.2">
      <c r="A12" s="71" t="s">
        <v>166</v>
      </c>
      <c r="B12" s="81">
        <v>460932111</v>
      </c>
      <c r="C12" s="131" t="s">
        <v>167</v>
      </c>
      <c r="D12" s="83" t="s">
        <v>46</v>
      </c>
      <c r="E12" s="101">
        <v>84</v>
      </c>
      <c r="F12" s="155"/>
      <c r="G12" s="68">
        <f t="shared" si="0"/>
        <v>0</v>
      </c>
      <c r="H12" s="80" t="s">
        <v>54</v>
      </c>
    </row>
    <row r="13" spans="1:8" x14ac:dyDescent="0.2">
      <c r="A13" s="71" t="s">
        <v>168</v>
      </c>
      <c r="B13" s="72" t="s">
        <v>169</v>
      </c>
      <c r="C13" s="87" t="s">
        <v>170</v>
      </c>
      <c r="D13" s="83" t="s">
        <v>171</v>
      </c>
      <c r="E13" s="101">
        <v>2</v>
      </c>
      <c r="F13" s="146"/>
      <c r="G13" s="68">
        <f t="shared" si="0"/>
        <v>0</v>
      </c>
      <c r="H13" s="70" t="s">
        <v>172</v>
      </c>
    </row>
    <row r="14" spans="1:8" ht="51" x14ac:dyDescent="0.2">
      <c r="A14" s="71" t="s">
        <v>173</v>
      </c>
      <c r="B14" s="72">
        <v>741310231</v>
      </c>
      <c r="C14" s="132" t="s">
        <v>174</v>
      </c>
      <c r="D14" s="68" t="s">
        <v>46</v>
      </c>
      <c r="E14" s="101">
        <v>2</v>
      </c>
      <c r="F14" s="154"/>
      <c r="G14" s="68">
        <f t="shared" si="0"/>
        <v>0</v>
      </c>
      <c r="H14" s="80" t="s">
        <v>54</v>
      </c>
    </row>
    <row r="15" spans="1:8" ht="51" x14ac:dyDescent="0.2">
      <c r="A15" s="71" t="s">
        <v>175</v>
      </c>
      <c r="B15" s="133">
        <v>741313043</v>
      </c>
      <c r="C15" s="134" t="s">
        <v>176</v>
      </c>
      <c r="D15" s="85" t="s">
        <v>46</v>
      </c>
      <c r="E15" s="66">
        <v>8</v>
      </c>
      <c r="F15" s="149"/>
      <c r="G15" s="68">
        <f t="shared" si="0"/>
        <v>0</v>
      </c>
      <c r="H15" s="80" t="s">
        <v>54</v>
      </c>
    </row>
    <row r="16" spans="1:8" x14ac:dyDescent="0.2">
      <c r="A16" s="71" t="s">
        <v>177</v>
      </c>
      <c r="B16" s="81" t="s">
        <v>178</v>
      </c>
      <c r="C16" s="93" t="s">
        <v>179</v>
      </c>
      <c r="D16" s="135" t="s">
        <v>171</v>
      </c>
      <c r="E16" s="170">
        <v>0.6</v>
      </c>
      <c r="F16" s="160"/>
      <c r="G16" s="68">
        <f t="shared" si="0"/>
        <v>0</v>
      </c>
      <c r="H16" s="86" t="s">
        <v>172</v>
      </c>
    </row>
    <row r="17" spans="1:8" ht="25.5" x14ac:dyDescent="0.2">
      <c r="A17" s="71" t="s">
        <v>180</v>
      </c>
      <c r="B17" s="95" t="s">
        <v>181</v>
      </c>
      <c r="C17" s="96" t="s">
        <v>182</v>
      </c>
      <c r="D17" s="97" t="s">
        <v>171</v>
      </c>
      <c r="E17" s="98">
        <v>4</v>
      </c>
      <c r="F17" s="151"/>
      <c r="G17" s="85">
        <f t="shared" si="0"/>
        <v>0</v>
      </c>
      <c r="H17" s="80" t="s">
        <v>172</v>
      </c>
    </row>
    <row r="18" spans="1:8" ht="25.5" x14ac:dyDescent="0.2">
      <c r="A18" s="71" t="s">
        <v>183</v>
      </c>
      <c r="B18" s="72">
        <v>742121001</v>
      </c>
      <c r="C18" s="82" t="s">
        <v>184</v>
      </c>
      <c r="D18" s="101" t="s">
        <v>53</v>
      </c>
      <c r="E18" s="101">
        <v>15</v>
      </c>
      <c r="F18" s="154"/>
      <c r="G18" s="68">
        <f t="shared" si="0"/>
        <v>0</v>
      </c>
      <c r="H18" s="80" t="s">
        <v>54</v>
      </c>
    </row>
    <row r="19" spans="1:8" ht="38.25" x14ac:dyDescent="0.2">
      <c r="A19" s="71" t="s">
        <v>185</v>
      </c>
      <c r="B19" s="136">
        <v>741110501</v>
      </c>
      <c r="C19" s="137" t="s">
        <v>186</v>
      </c>
      <c r="D19" s="83" t="s">
        <v>53</v>
      </c>
      <c r="E19" s="144">
        <v>42</v>
      </c>
      <c r="F19" s="148"/>
      <c r="G19" s="68">
        <f t="shared" si="0"/>
        <v>0</v>
      </c>
      <c r="H19" s="80" t="s">
        <v>54</v>
      </c>
    </row>
    <row r="20" spans="1:8" x14ac:dyDescent="0.2">
      <c r="A20" s="71" t="s">
        <v>187</v>
      </c>
      <c r="B20" s="88" t="s">
        <v>181</v>
      </c>
      <c r="C20" s="105" t="s">
        <v>188</v>
      </c>
      <c r="D20" s="92" t="s">
        <v>171</v>
      </c>
      <c r="E20" s="166">
        <v>1</v>
      </c>
      <c r="F20" s="153"/>
      <c r="G20" s="68">
        <f t="shared" si="0"/>
        <v>0</v>
      </c>
      <c r="H20" s="128" t="s">
        <v>172</v>
      </c>
    </row>
    <row r="21" spans="1:8" x14ac:dyDescent="0.2">
      <c r="A21" s="71" t="s">
        <v>189</v>
      </c>
      <c r="B21" s="81" t="s">
        <v>190</v>
      </c>
      <c r="C21" s="138" t="s">
        <v>191</v>
      </c>
      <c r="D21" s="85" t="s">
        <v>171</v>
      </c>
      <c r="E21" s="66">
        <v>8</v>
      </c>
      <c r="F21" s="156"/>
      <c r="G21" s="68">
        <f t="shared" si="0"/>
        <v>0</v>
      </c>
      <c r="H21" s="86" t="s">
        <v>172</v>
      </c>
    </row>
    <row r="22" spans="1:8" x14ac:dyDescent="0.2">
      <c r="A22" s="106"/>
      <c r="B22" s="107"/>
      <c r="C22" s="107"/>
      <c r="D22" s="107"/>
      <c r="E22" s="107"/>
      <c r="F22" s="107"/>
      <c r="G22" s="107"/>
      <c r="H22" s="52"/>
    </row>
    <row r="23" spans="1:8" x14ac:dyDescent="0.2">
      <c r="A23" s="108"/>
      <c r="C23" s="109" t="s">
        <v>192</v>
      </c>
      <c r="G23" s="110">
        <f>SUM(G10:G22)</f>
        <v>0</v>
      </c>
      <c r="H23" s="111"/>
    </row>
    <row r="24" spans="1:8" x14ac:dyDescent="0.2">
      <c r="A24" s="112"/>
      <c r="B24" s="113"/>
      <c r="C24" s="113"/>
      <c r="D24" s="113"/>
      <c r="E24" s="113"/>
      <c r="F24" s="113"/>
      <c r="G24" s="113"/>
      <c r="H24" s="114"/>
    </row>
    <row r="25" spans="1:8" x14ac:dyDescent="0.2">
      <c r="A25" s="115"/>
      <c r="B25" s="116"/>
      <c r="C25" s="116"/>
      <c r="D25" s="116"/>
      <c r="E25" s="117"/>
      <c r="F25" s="116"/>
      <c r="G25" s="116"/>
      <c r="H25" s="118"/>
    </row>
    <row r="26" spans="1:8" x14ac:dyDescent="0.2">
      <c r="A26" s="65"/>
      <c r="B26" s="66"/>
      <c r="C26" s="67" t="s">
        <v>83</v>
      </c>
      <c r="D26" s="68"/>
      <c r="E26" s="69"/>
      <c r="F26" s="68"/>
      <c r="G26" s="68"/>
      <c r="H26" s="70"/>
    </row>
    <row r="27" spans="1:8" x14ac:dyDescent="0.2">
      <c r="A27" s="65"/>
      <c r="B27" s="66"/>
      <c r="C27" s="119"/>
      <c r="D27" s="68"/>
      <c r="E27" s="69"/>
      <c r="F27" s="68"/>
      <c r="G27" s="68"/>
      <c r="H27" s="70"/>
    </row>
    <row r="28" spans="1:8" ht="63.75" x14ac:dyDescent="0.2">
      <c r="A28" s="71" t="s">
        <v>193</v>
      </c>
      <c r="B28" s="74">
        <v>741372062</v>
      </c>
      <c r="C28" s="121" t="s">
        <v>163</v>
      </c>
      <c r="D28" s="122" t="s">
        <v>46</v>
      </c>
      <c r="E28" s="101">
        <v>8</v>
      </c>
      <c r="F28" s="154"/>
      <c r="G28" s="68">
        <f t="shared" ref="G28:G45" si="1">E28*F28</f>
        <v>0</v>
      </c>
      <c r="H28" s="80" t="s">
        <v>54</v>
      </c>
    </row>
    <row r="29" spans="1:8" ht="51" x14ac:dyDescent="0.2">
      <c r="A29" s="71" t="s">
        <v>194</v>
      </c>
      <c r="B29" s="129">
        <v>741122601</v>
      </c>
      <c r="C29" s="130" t="s">
        <v>165</v>
      </c>
      <c r="D29" s="68" t="s">
        <v>53</v>
      </c>
      <c r="E29" s="101">
        <v>16</v>
      </c>
      <c r="F29" s="146"/>
      <c r="G29" s="68">
        <f t="shared" si="1"/>
        <v>0</v>
      </c>
      <c r="H29" s="80" t="s">
        <v>54</v>
      </c>
    </row>
    <row r="30" spans="1:8" ht="51" x14ac:dyDescent="0.2">
      <c r="A30" s="71" t="s">
        <v>195</v>
      </c>
      <c r="B30" s="81">
        <v>460932111</v>
      </c>
      <c r="C30" s="131" t="s">
        <v>167</v>
      </c>
      <c r="D30" s="83" t="s">
        <v>46</v>
      </c>
      <c r="E30" s="101">
        <v>52</v>
      </c>
      <c r="F30" s="155"/>
      <c r="G30" s="68">
        <f t="shared" si="1"/>
        <v>0</v>
      </c>
      <c r="H30" s="80" t="s">
        <v>54</v>
      </c>
    </row>
    <row r="31" spans="1:8" x14ac:dyDescent="0.2">
      <c r="A31" s="71" t="s">
        <v>196</v>
      </c>
      <c r="B31" s="72" t="s">
        <v>197</v>
      </c>
      <c r="C31" s="87" t="s">
        <v>198</v>
      </c>
      <c r="D31" s="83" t="s">
        <v>171</v>
      </c>
      <c r="E31" s="101">
        <v>1</v>
      </c>
      <c r="F31" s="146"/>
      <c r="G31" s="68">
        <f t="shared" si="1"/>
        <v>0</v>
      </c>
      <c r="H31" s="70" t="s">
        <v>172</v>
      </c>
    </row>
    <row r="32" spans="1:8" ht="51" x14ac:dyDescent="0.2">
      <c r="A32" s="71" t="s">
        <v>199</v>
      </c>
      <c r="B32" s="72">
        <v>741310231</v>
      </c>
      <c r="C32" s="132" t="s">
        <v>174</v>
      </c>
      <c r="D32" s="68" t="s">
        <v>46</v>
      </c>
      <c r="E32" s="101">
        <v>1</v>
      </c>
      <c r="F32" s="154"/>
      <c r="G32" s="68">
        <f t="shared" si="1"/>
        <v>0</v>
      </c>
      <c r="H32" s="80" t="s">
        <v>54</v>
      </c>
    </row>
    <row r="33" spans="1:8" ht="51" x14ac:dyDescent="0.2">
      <c r="A33" s="71" t="s">
        <v>200</v>
      </c>
      <c r="B33" s="133">
        <v>741313043</v>
      </c>
      <c r="C33" s="134" t="s">
        <v>176</v>
      </c>
      <c r="D33" s="85" t="s">
        <v>46</v>
      </c>
      <c r="E33" s="66">
        <v>2</v>
      </c>
      <c r="F33" s="149"/>
      <c r="G33" s="68">
        <f t="shared" si="1"/>
        <v>0</v>
      </c>
      <c r="H33" s="80" t="s">
        <v>54</v>
      </c>
    </row>
    <row r="34" spans="1:8" ht="51" x14ac:dyDescent="0.2">
      <c r="A34" s="71" t="s">
        <v>201</v>
      </c>
      <c r="B34" s="81">
        <v>741313042</v>
      </c>
      <c r="C34" s="121" t="s">
        <v>202</v>
      </c>
      <c r="D34" s="94" t="s">
        <v>46</v>
      </c>
      <c r="E34" s="171">
        <v>6</v>
      </c>
      <c r="F34" s="157"/>
      <c r="G34" s="68">
        <f t="shared" si="1"/>
        <v>0</v>
      </c>
      <c r="H34" s="80" t="s">
        <v>54</v>
      </c>
    </row>
    <row r="35" spans="1:8" ht="51" x14ac:dyDescent="0.2">
      <c r="A35" s="71" t="s">
        <v>203</v>
      </c>
      <c r="B35" s="81">
        <v>742330044</v>
      </c>
      <c r="C35" s="121" t="s">
        <v>204</v>
      </c>
      <c r="D35" s="122" t="s">
        <v>46</v>
      </c>
      <c r="E35" s="101">
        <v>2</v>
      </c>
      <c r="F35" s="159"/>
      <c r="G35" s="68">
        <f t="shared" si="1"/>
        <v>0</v>
      </c>
      <c r="H35" s="80" t="s">
        <v>54</v>
      </c>
    </row>
    <row r="36" spans="1:8" ht="25.5" x14ac:dyDescent="0.2">
      <c r="A36" s="71" t="s">
        <v>205</v>
      </c>
      <c r="B36" s="72">
        <v>742330051</v>
      </c>
      <c r="C36" s="121" t="s">
        <v>206</v>
      </c>
      <c r="D36" s="122" t="s">
        <v>46</v>
      </c>
      <c r="E36" s="101">
        <v>2</v>
      </c>
      <c r="F36" s="159"/>
      <c r="G36" s="68">
        <f t="shared" si="1"/>
        <v>0</v>
      </c>
      <c r="H36" s="80" t="s">
        <v>54</v>
      </c>
    </row>
    <row r="37" spans="1:8" ht="38.25" x14ac:dyDescent="0.2">
      <c r="A37" s="71" t="s">
        <v>207</v>
      </c>
      <c r="B37" s="81">
        <v>742330101</v>
      </c>
      <c r="C37" s="121" t="s">
        <v>208</v>
      </c>
      <c r="D37" s="122" t="s">
        <v>46</v>
      </c>
      <c r="E37" s="101">
        <v>2</v>
      </c>
      <c r="F37" s="159"/>
      <c r="G37" s="68">
        <f t="shared" si="1"/>
        <v>0</v>
      </c>
      <c r="H37" s="80" t="s">
        <v>54</v>
      </c>
    </row>
    <row r="38" spans="1:8" ht="25.5" x14ac:dyDescent="0.2">
      <c r="A38" s="71" t="s">
        <v>209</v>
      </c>
      <c r="B38" s="72">
        <v>742121001</v>
      </c>
      <c r="C38" s="82" t="s">
        <v>184</v>
      </c>
      <c r="D38" s="101" t="s">
        <v>53</v>
      </c>
      <c r="E38" s="101">
        <v>10</v>
      </c>
      <c r="F38" s="154"/>
      <c r="G38" s="68">
        <f t="shared" si="1"/>
        <v>0</v>
      </c>
      <c r="H38" s="80" t="s">
        <v>54</v>
      </c>
    </row>
    <row r="39" spans="1:8" ht="51" x14ac:dyDescent="0.2">
      <c r="A39" s="71" t="s">
        <v>210</v>
      </c>
      <c r="B39" s="81">
        <v>741110511</v>
      </c>
      <c r="C39" s="121" t="s">
        <v>211</v>
      </c>
      <c r="D39" s="139" t="s">
        <v>53</v>
      </c>
      <c r="E39" s="172">
        <v>24.8</v>
      </c>
      <c r="F39" s="161"/>
      <c r="G39" s="68">
        <f t="shared" si="1"/>
        <v>0</v>
      </c>
      <c r="H39" s="80" t="s">
        <v>54</v>
      </c>
    </row>
    <row r="40" spans="1:8" ht="51" x14ac:dyDescent="0.2">
      <c r="A40" s="71" t="s">
        <v>212</v>
      </c>
      <c r="B40" s="129">
        <v>741110512</v>
      </c>
      <c r="C40" s="140" t="s">
        <v>213</v>
      </c>
      <c r="D40" s="141" t="s">
        <v>53</v>
      </c>
      <c r="E40" s="173">
        <v>3.2</v>
      </c>
      <c r="F40" s="162"/>
      <c r="G40" s="68">
        <f t="shared" si="1"/>
        <v>0</v>
      </c>
      <c r="H40" s="142" t="s">
        <v>54</v>
      </c>
    </row>
    <row r="41" spans="1:8" ht="25.5" x14ac:dyDescent="0.2">
      <c r="A41" s="71" t="s">
        <v>214</v>
      </c>
      <c r="B41" s="72" t="s">
        <v>215</v>
      </c>
      <c r="C41" s="76" t="s">
        <v>216</v>
      </c>
      <c r="D41" s="103" t="s">
        <v>171</v>
      </c>
      <c r="E41" s="90">
        <v>0.4</v>
      </c>
      <c r="F41" s="154"/>
      <c r="G41" s="68">
        <f t="shared" si="1"/>
        <v>0</v>
      </c>
      <c r="H41" s="86" t="s">
        <v>172</v>
      </c>
    </row>
    <row r="42" spans="1:8" ht="63.75" x14ac:dyDescent="0.2">
      <c r="A42" s="71" t="s">
        <v>217</v>
      </c>
      <c r="B42" s="81">
        <v>741120301</v>
      </c>
      <c r="C42" s="143" t="s">
        <v>218</v>
      </c>
      <c r="D42" s="85" t="s">
        <v>53</v>
      </c>
      <c r="E42" s="144">
        <v>10</v>
      </c>
      <c r="F42" s="156"/>
      <c r="G42" s="68">
        <f t="shared" si="1"/>
        <v>0</v>
      </c>
      <c r="H42" s="86" t="s">
        <v>54</v>
      </c>
    </row>
    <row r="43" spans="1:8" x14ac:dyDescent="0.2">
      <c r="A43" s="71" t="s">
        <v>219</v>
      </c>
      <c r="B43" s="81" t="s">
        <v>220</v>
      </c>
      <c r="C43" s="93" t="s">
        <v>179</v>
      </c>
      <c r="D43" s="135" t="s">
        <v>171</v>
      </c>
      <c r="E43" s="170">
        <v>0.6</v>
      </c>
      <c r="F43" s="160"/>
      <c r="G43" s="68">
        <f t="shared" si="1"/>
        <v>0</v>
      </c>
      <c r="H43" s="86" t="s">
        <v>172</v>
      </c>
    </row>
    <row r="44" spans="1:8" x14ac:dyDescent="0.2">
      <c r="A44" s="71" t="s">
        <v>221</v>
      </c>
      <c r="B44" s="81" t="s">
        <v>222</v>
      </c>
      <c r="C44" s="105" t="s">
        <v>188</v>
      </c>
      <c r="D44" s="92" t="s">
        <v>171</v>
      </c>
      <c r="E44" s="166">
        <v>1.5</v>
      </c>
      <c r="F44" s="153"/>
      <c r="G44" s="68">
        <f t="shared" si="1"/>
        <v>0</v>
      </c>
      <c r="H44" s="128" t="s">
        <v>172</v>
      </c>
    </row>
    <row r="45" spans="1:8" ht="25.5" x14ac:dyDescent="0.2">
      <c r="A45" s="71" t="s">
        <v>223</v>
      </c>
      <c r="B45" s="81" t="s">
        <v>224</v>
      </c>
      <c r="C45" s="145" t="s">
        <v>225</v>
      </c>
      <c r="D45" s="85" t="s">
        <v>171</v>
      </c>
      <c r="E45" s="66">
        <v>14</v>
      </c>
      <c r="F45" s="156"/>
      <c r="G45" s="68">
        <f t="shared" si="1"/>
        <v>0</v>
      </c>
      <c r="H45" s="86" t="s">
        <v>172</v>
      </c>
    </row>
    <row r="46" spans="1:8" x14ac:dyDescent="0.2">
      <c r="A46" s="123"/>
      <c r="B46" s="89"/>
      <c r="C46" s="89"/>
      <c r="D46" s="89"/>
      <c r="E46" s="124"/>
      <c r="F46" s="89"/>
      <c r="G46" s="89"/>
      <c r="H46" s="125"/>
    </row>
    <row r="47" spans="1:8" x14ac:dyDescent="0.2">
      <c r="A47" s="106"/>
      <c r="B47" s="107"/>
      <c r="C47" s="107"/>
      <c r="D47" s="107"/>
      <c r="E47" s="107"/>
      <c r="F47" s="107"/>
      <c r="G47" s="107"/>
      <c r="H47" s="52"/>
    </row>
    <row r="48" spans="1:8" x14ac:dyDescent="0.2">
      <c r="A48" s="108"/>
      <c r="B48" s="4"/>
      <c r="C48" s="109" t="s">
        <v>226</v>
      </c>
      <c r="D48" s="4"/>
      <c r="E48" s="4"/>
      <c r="F48" s="4"/>
      <c r="G48" s="110">
        <f>SUM(G28:G47)</f>
        <v>0</v>
      </c>
      <c r="H48" s="64"/>
    </row>
    <row r="49" spans="1:8" x14ac:dyDescent="0.2">
      <c r="A49" s="112"/>
      <c r="B49" s="126"/>
      <c r="C49" s="126"/>
      <c r="D49" s="126"/>
      <c r="E49" s="126"/>
      <c r="F49" s="126"/>
      <c r="G49" s="126"/>
      <c r="H49" s="127"/>
    </row>
    <row r="50" spans="1:8" x14ac:dyDescent="0.2">
      <c r="A50" s="61"/>
      <c r="B50" s="62"/>
      <c r="C50" s="62"/>
      <c r="D50" s="62"/>
      <c r="E50" s="63"/>
      <c r="F50" s="62"/>
      <c r="G50" s="63"/>
      <c r="H50" s="64"/>
    </row>
    <row r="51" spans="1:8" x14ac:dyDescent="0.2">
      <c r="A51" s="65"/>
      <c r="B51" s="66"/>
      <c r="C51" s="67" t="s">
        <v>124</v>
      </c>
      <c r="D51" s="68"/>
      <c r="E51" s="69"/>
      <c r="F51" s="68"/>
      <c r="G51" s="68"/>
      <c r="H51" s="70"/>
    </row>
    <row r="52" spans="1:8" x14ac:dyDescent="0.2">
      <c r="A52" s="71"/>
      <c r="B52" s="68"/>
      <c r="C52" s="68"/>
      <c r="D52" s="68"/>
      <c r="E52" s="69"/>
      <c r="F52" s="68"/>
      <c r="G52" s="68"/>
      <c r="H52" s="70"/>
    </row>
    <row r="53" spans="1:8" ht="63.75" x14ac:dyDescent="0.2">
      <c r="A53" s="71" t="s">
        <v>227</v>
      </c>
      <c r="B53" s="74">
        <v>741372062</v>
      </c>
      <c r="C53" s="121" t="s">
        <v>163</v>
      </c>
      <c r="D53" s="122" t="s">
        <v>46</v>
      </c>
      <c r="E53" s="101">
        <v>16</v>
      </c>
      <c r="F53" s="154"/>
      <c r="G53" s="68">
        <f t="shared" ref="G53:G61" si="2">E53*F53</f>
        <v>0</v>
      </c>
      <c r="H53" s="80" t="s">
        <v>54</v>
      </c>
    </row>
    <row r="54" spans="1:8" ht="51" x14ac:dyDescent="0.2">
      <c r="A54" s="71" t="s">
        <v>228</v>
      </c>
      <c r="B54" s="129">
        <v>741122601</v>
      </c>
      <c r="C54" s="130" t="s">
        <v>165</v>
      </c>
      <c r="D54" s="68" t="s">
        <v>53</v>
      </c>
      <c r="E54" s="101">
        <v>32</v>
      </c>
      <c r="F54" s="146"/>
      <c r="G54" s="68">
        <f t="shared" si="2"/>
        <v>0</v>
      </c>
      <c r="H54" s="80" t="s">
        <v>54</v>
      </c>
    </row>
    <row r="55" spans="1:8" ht="51" x14ac:dyDescent="0.2">
      <c r="A55" s="71" t="s">
        <v>229</v>
      </c>
      <c r="B55" s="81">
        <v>460932111</v>
      </c>
      <c r="C55" s="131" t="s">
        <v>167</v>
      </c>
      <c r="D55" s="83" t="s">
        <v>46</v>
      </c>
      <c r="E55" s="101">
        <v>84</v>
      </c>
      <c r="F55" s="155"/>
      <c r="G55" s="68">
        <f t="shared" si="2"/>
        <v>0</v>
      </c>
      <c r="H55" s="80" t="s">
        <v>54</v>
      </c>
    </row>
    <row r="56" spans="1:8" x14ac:dyDescent="0.2">
      <c r="A56" s="71" t="s">
        <v>230</v>
      </c>
      <c r="B56" s="72" t="s">
        <v>231</v>
      </c>
      <c r="C56" s="87" t="s">
        <v>170</v>
      </c>
      <c r="D56" s="83" t="s">
        <v>171</v>
      </c>
      <c r="E56" s="101">
        <v>2</v>
      </c>
      <c r="F56" s="146"/>
      <c r="G56" s="68">
        <f t="shared" si="2"/>
        <v>0</v>
      </c>
      <c r="H56" s="70" t="s">
        <v>172</v>
      </c>
    </row>
    <row r="57" spans="1:8" ht="51" x14ac:dyDescent="0.2">
      <c r="A57" s="71" t="s">
        <v>232</v>
      </c>
      <c r="B57" s="72">
        <v>741310231</v>
      </c>
      <c r="C57" s="132" t="s">
        <v>174</v>
      </c>
      <c r="D57" s="68" t="s">
        <v>46</v>
      </c>
      <c r="E57" s="101">
        <v>2</v>
      </c>
      <c r="F57" s="154"/>
      <c r="G57" s="68">
        <f t="shared" si="2"/>
        <v>0</v>
      </c>
      <c r="H57" s="80" t="s">
        <v>54</v>
      </c>
    </row>
    <row r="58" spans="1:8" ht="51" x14ac:dyDescent="0.2">
      <c r="A58" s="71" t="s">
        <v>233</v>
      </c>
      <c r="B58" s="133">
        <v>741313043</v>
      </c>
      <c r="C58" s="134" t="s">
        <v>176</v>
      </c>
      <c r="D58" s="85" t="s">
        <v>46</v>
      </c>
      <c r="E58" s="66">
        <v>8</v>
      </c>
      <c r="F58" s="149"/>
      <c r="G58" s="68">
        <f t="shared" si="2"/>
        <v>0</v>
      </c>
      <c r="H58" s="80" t="s">
        <v>54</v>
      </c>
    </row>
    <row r="59" spans="1:8" ht="38.25" x14ac:dyDescent="0.2">
      <c r="A59" s="71" t="s">
        <v>234</v>
      </c>
      <c r="B59" s="136">
        <v>741110501</v>
      </c>
      <c r="C59" s="137" t="s">
        <v>186</v>
      </c>
      <c r="D59" s="83" t="s">
        <v>53</v>
      </c>
      <c r="E59" s="144">
        <v>42</v>
      </c>
      <c r="F59" s="148"/>
      <c r="G59" s="68">
        <f t="shared" si="2"/>
        <v>0</v>
      </c>
      <c r="H59" s="80" t="s">
        <v>54</v>
      </c>
    </row>
    <row r="60" spans="1:8" x14ac:dyDescent="0.2">
      <c r="A60" s="71" t="s">
        <v>235</v>
      </c>
      <c r="B60" s="88" t="s">
        <v>236</v>
      </c>
      <c r="C60" s="105" t="s">
        <v>188</v>
      </c>
      <c r="D60" s="92" t="s">
        <v>171</v>
      </c>
      <c r="E60" s="166">
        <v>1</v>
      </c>
      <c r="F60" s="153"/>
      <c r="G60" s="68">
        <f t="shared" si="2"/>
        <v>0</v>
      </c>
      <c r="H60" s="128" t="s">
        <v>172</v>
      </c>
    </row>
    <row r="61" spans="1:8" x14ac:dyDescent="0.2">
      <c r="A61" s="71" t="s">
        <v>237</v>
      </c>
      <c r="B61" s="88" t="s">
        <v>238</v>
      </c>
      <c r="C61" s="138" t="s">
        <v>191</v>
      </c>
      <c r="D61" s="85" t="s">
        <v>171</v>
      </c>
      <c r="E61" s="66">
        <v>8</v>
      </c>
      <c r="F61" s="156"/>
      <c r="G61" s="68">
        <f t="shared" si="2"/>
        <v>0</v>
      </c>
      <c r="H61" s="86" t="s">
        <v>172</v>
      </c>
    </row>
    <row r="62" spans="1:8" x14ac:dyDescent="0.2">
      <c r="A62" s="123"/>
      <c r="B62" s="88"/>
      <c r="C62" s="105"/>
      <c r="D62" s="92"/>
      <c r="E62" s="92"/>
      <c r="F62" s="92"/>
      <c r="G62" s="92"/>
      <c r="H62" s="128"/>
    </row>
    <row r="63" spans="1:8" x14ac:dyDescent="0.2">
      <c r="A63" s="106"/>
      <c r="B63" s="107"/>
      <c r="C63" s="107"/>
      <c r="D63" s="107"/>
      <c r="E63" s="107"/>
      <c r="F63" s="107"/>
      <c r="G63" s="107"/>
      <c r="H63" s="52"/>
    </row>
    <row r="64" spans="1:8" x14ac:dyDescent="0.2">
      <c r="A64" s="108"/>
      <c r="C64" s="109" t="s">
        <v>239</v>
      </c>
      <c r="G64" s="110">
        <f>SUM(G53:G63)</f>
        <v>0</v>
      </c>
      <c r="H64" s="111"/>
    </row>
    <row r="65" spans="1:8" x14ac:dyDescent="0.2">
      <c r="A65" s="112"/>
      <c r="B65" s="113"/>
      <c r="C65" s="113"/>
      <c r="D65" s="113"/>
      <c r="E65" s="113"/>
      <c r="F65" s="113"/>
      <c r="G65" s="113"/>
      <c r="H65" s="114"/>
    </row>
    <row r="66" spans="1:8" x14ac:dyDescent="0.2">
      <c r="A66" s="61"/>
      <c r="B66" s="62"/>
      <c r="C66" s="62"/>
      <c r="D66" s="62"/>
      <c r="E66" s="63"/>
      <c r="F66" s="62"/>
      <c r="G66" s="63"/>
      <c r="H66" s="64"/>
    </row>
    <row r="67" spans="1:8" x14ac:dyDescent="0.2">
      <c r="A67" s="65"/>
      <c r="B67" s="66"/>
      <c r="C67" s="67" t="s">
        <v>139</v>
      </c>
      <c r="D67" s="68"/>
      <c r="E67" s="69"/>
      <c r="F67" s="68"/>
      <c r="G67" s="68"/>
      <c r="H67" s="70"/>
    </row>
    <row r="68" spans="1:8" x14ac:dyDescent="0.2">
      <c r="A68" s="71"/>
      <c r="B68" s="68"/>
      <c r="C68" s="68"/>
      <c r="D68" s="68"/>
      <c r="E68" s="69"/>
      <c r="F68" s="68"/>
      <c r="G68" s="68"/>
      <c r="H68" s="70"/>
    </row>
    <row r="69" spans="1:8" ht="63.75" x14ac:dyDescent="0.2">
      <c r="A69" s="71" t="s">
        <v>240</v>
      </c>
      <c r="B69" s="74">
        <v>741372062</v>
      </c>
      <c r="C69" s="121" t="s">
        <v>163</v>
      </c>
      <c r="D69" s="122" t="s">
        <v>46</v>
      </c>
      <c r="E69" s="101">
        <v>16</v>
      </c>
      <c r="F69" s="154"/>
      <c r="G69" s="68">
        <f t="shared" ref="G69:G80" si="3">E69*F69</f>
        <v>0</v>
      </c>
      <c r="H69" s="80" t="s">
        <v>54</v>
      </c>
    </row>
    <row r="70" spans="1:8" ht="51" x14ac:dyDescent="0.2">
      <c r="A70" s="71" t="s">
        <v>241</v>
      </c>
      <c r="B70" s="129">
        <v>741122601</v>
      </c>
      <c r="C70" s="130" t="s">
        <v>165</v>
      </c>
      <c r="D70" s="68" t="s">
        <v>53</v>
      </c>
      <c r="E70" s="101">
        <v>32</v>
      </c>
      <c r="F70" s="146"/>
      <c r="G70" s="68">
        <f t="shared" si="3"/>
        <v>0</v>
      </c>
      <c r="H70" s="80" t="s">
        <v>54</v>
      </c>
    </row>
    <row r="71" spans="1:8" ht="51" x14ac:dyDescent="0.2">
      <c r="A71" s="71" t="s">
        <v>242</v>
      </c>
      <c r="B71" s="81">
        <v>460932111</v>
      </c>
      <c r="C71" s="131" t="s">
        <v>167</v>
      </c>
      <c r="D71" s="83" t="s">
        <v>46</v>
      </c>
      <c r="E71" s="101">
        <v>84</v>
      </c>
      <c r="F71" s="155"/>
      <c r="G71" s="68">
        <f t="shared" si="3"/>
        <v>0</v>
      </c>
      <c r="H71" s="80" t="s">
        <v>54</v>
      </c>
    </row>
    <row r="72" spans="1:8" x14ac:dyDescent="0.2">
      <c r="A72" s="71" t="s">
        <v>243</v>
      </c>
      <c r="B72" s="72" t="s">
        <v>244</v>
      </c>
      <c r="C72" s="87" t="s">
        <v>170</v>
      </c>
      <c r="D72" s="83" t="s">
        <v>171</v>
      </c>
      <c r="E72" s="101">
        <v>2</v>
      </c>
      <c r="F72" s="146"/>
      <c r="G72" s="68">
        <f t="shared" si="3"/>
        <v>0</v>
      </c>
      <c r="H72" s="70" t="s">
        <v>172</v>
      </c>
    </row>
    <row r="73" spans="1:8" ht="51" x14ac:dyDescent="0.2">
      <c r="A73" s="71" t="s">
        <v>245</v>
      </c>
      <c r="B73" s="72">
        <v>741310231</v>
      </c>
      <c r="C73" s="132" t="s">
        <v>174</v>
      </c>
      <c r="D73" s="68" t="s">
        <v>46</v>
      </c>
      <c r="E73" s="101">
        <v>2</v>
      </c>
      <c r="F73" s="154"/>
      <c r="G73" s="68">
        <f t="shared" si="3"/>
        <v>0</v>
      </c>
      <c r="H73" s="80" t="s">
        <v>54</v>
      </c>
    </row>
    <row r="74" spans="1:8" ht="51" x14ac:dyDescent="0.2">
      <c r="A74" s="71" t="s">
        <v>246</v>
      </c>
      <c r="B74" s="133">
        <v>741313043</v>
      </c>
      <c r="C74" s="134" t="s">
        <v>176</v>
      </c>
      <c r="D74" s="85" t="s">
        <v>46</v>
      </c>
      <c r="E74" s="66">
        <v>8</v>
      </c>
      <c r="F74" s="149"/>
      <c r="G74" s="85">
        <f t="shared" si="3"/>
        <v>0</v>
      </c>
      <c r="H74" s="80" t="s">
        <v>54</v>
      </c>
    </row>
    <row r="75" spans="1:8" x14ac:dyDescent="0.2">
      <c r="A75" s="71" t="s">
        <v>247</v>
      </c>
      <c r="B75" s="81" t="s">
        <v>248</v>
      </c>
      <c r="C75" s="93" t="s">
        <v>179</v>
      </c>
      <c r="D75" s="135" t="s">
        <v>171</v>
      </c>
      <c r="E75" s="170">
        <v>0.6</v>
      </c>
      <c r="F75" s="160"/>
      <c r="G75" s="68">
        <f t="shared" si="3"/>
        <v>0</v>
      </c>
      <c r="H75" s="86" t="s">
        <v>172</v>
      </c>
    </row>
    <row r="76" spans="1:8" ht="25.5" x14ac:dyDescent="0.2">
      <c r="A76" s="71" t="s">
        <v>249</v>
      </c>
      <c r="B76" s="95" t="s">
        <v>181</v>
      </c>
      <c r="C76" s="96" t="s">
        <v>182</v>
      </c>
      <c r="D76" s="97" t="s">
        <v>171</v>
      </c>
      <c r="E76" s="98">
        <v>4</v>
      </c>
      <c r="F76" s="151"/>
      <c r="G76" s="85">
        <f t="shared" si="3"/>
        <v>0</v>
      </c>
      <c r="H76" s="80" t="s">
        <v>172</v>
      </c>
    </row>
    <row r="77" spans="1:8" ht="25.5" x14ac:dyDescent="0.2">
      <c r="A77" s="71" t="s">
        <v>250</v>
      </c>
      <c r="B77" s="72">
        <v>742121001</v>
      </c>
      <c r="C77" s="82" t="s">
        <v>184</v>
      </c>
      <c r="D77" s="101" t="s">
        <v>53</v>
      </c>
      <c r="E77" s="101">
        <v>15</v>
      </c>
      <c r="F77" s="154"/>
      <c r="G77" s="68">
        <f t="shared" si="3"/>
        <v>0</v>
      </c>
      <c r="H77" s="80" t="s">
        <v>54</v>
      </c>
    </row>
    <row r="78" spans="1:8" ht="38.25" x14ac:dyDescent="0.2">
      <c r="A78" s="71" t="s">
        <v>251</v>
      </c>
      <c r="B78" s="136">
        <v>741110501</v>
      </c>
      <c r="C78" s="137" t="s">
        <v>186</v>
      </c>
      <c r="D78" s="83" t="s">
        <v>53</v>
      </c>
      <c r="E78" s="144">
        <v>42</v>
      </c>
      <c r="F78" s="148"/>
      <c r="G78" s="84">
        <f t="shared" si="3"/>
        <v>0</v>
      </c>
      <c r="H78" s="80" t="s">
        <v>54</v>
      </c>
    </row>
    <row r="79" spans="1:8" x14ac:dyDescent="0.2">
      <c r="A79" s="71" t="s">
        <v>252</v>
      </c>
      <c r="B79" s="88" t="s">
        <v>253</v>
      </c>
      <c r="C79" s="105" t="s">
        <v>188</v>
      </c>
      <c r="D79" s="92" t="s">
        <v>171</v>
      </c>
      <c r="E79" s="166">
        <v>1</v>
      </c>
      <c r="F79" s="153"/>
      <c r="G79" s="92">
        <f t="shared" si="3"/>
        <v>0</v>
      </c>
      <c r="H79" s="128" t="s">
        <v>172</v>
      </c>
    </row>
    <row r="80" spans="1:8" x14ac:dyDescent="0.2">
      <c r="A80" s="71" t="s">
        <v>254</v>
      </c>
      <c r="B80" s="88" t="s">
        <v>255</v>
      </c>
      <c r="C80" s="138" t="s">
        <v>191</v>
      </c>
      <c r="D80" s="85" t="s">
        <v>171</v>
      </c>
      <c r="E80" s="66">
        <v>8</v>
      </c>
      <c r="F80" s="156"/>
      <c r="G80" s="85">
        <f t="shared" si="3"/>
        <v>0</v>
      </c>
      <c r="H80" s="86" t="s">
        <v>172</v>
      </c>
    </row>
    <row r="81" spans="1:8" x14ac:dyDescent="0.2">
      <c r="A81" s="123"/>
      <c r="B81" s="88"/>
      <c r="C81" s="105"/>
      <c r="D81" s="92"/>
      <c r="E81" s="92"/>
      <c r="F81" s="92"/>
      <c r="G81" s="92"/>
      <c r="H81" s="128"/>
    </row>
    <row r="82" spans="1:8" x14ac:dyDescent="0.2">
      <c r="A82" s="106"/>
      <c r="B82" s="107"/>
      <c r="C82" s="107"/>
      <c r="D82" s="107"/>
      <c r="E82" s="107"/>
      <c r="F82" s="107"/>
      <c r="G82" s="107"/>
      <c r="H82" s="52"/>
    </row>
    <row r="83" spans="1:8" x14ac:dyDescent="0.2">
      <c r="A83" s="108"/>
      <c r="C83" s="109" t="s">
        <v>256</v>
      </c>
      <c r="G83" s="110">
        <f>SUM(G69:G82)</f>
        <v>0</v>
      </c>
      <c r="H83" s="111"/>
    </row>
    <row r="84" spans="1:8" x14ac:dyDescent="0.2">
      <c r="A84" s="112"/>
      <c r="B84" s="113"/>
      <c r="C84" s="113"/>
      <c r="D84" s="113"/>
      <c r="E84" s="113"/>
      <c r="F84" s="113"/>
      <c r="G84" s="113"/>
      <c r="H84" s="114"/>
    </row>
  </sheetData>
  <sheetProtection algorithmName="SHA-512" hashValue="h8sERfiVIEFy2uWn3Pu+upKS1zP99voChw25pDC3RCcs9wM/+q3hxMKOHbSxjO2vkblo9xS+gh1l2gBoe3b/Vw==" saltValue="yHN9pGa/854WQrSBlgXHSg==" spinCount="100000" sheet="1" objects="1" scenarios="1"/>
  <mergeCells count="1">
    <mergeCell ref="F5:G5"/>
  </mergeCells>
  <pageMargins left="0.7" right="0.7" top="0.78749999999999998" bottom="0.78749999999999998" header="0.511811023622047" footer="0.511811023622047"/>
  <pageSetup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materiál</vt:lpstr>
      <vt:lpstr>montáž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Ludmila Skalova</dc:creator>
  <dc:description/>
  <cp:lastModifiedBy>Zdeněk Kratochvíl</cp:lastModifiedBy>
  <cp:revision>2</cp:revision>
  <dcterms:created xsi:type="dcterms:W3CDTF">2024-08-16T07:40:28Z</dcterms:created>
  <dcterms:modified xsi:type="dcterms:W3CDTF">2024-09-25T08:16:34Z</dcterms:modified>
  <dc:language>cs-CZ</dc:language>
</cp:coreProperties>
</file>