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5-2024\"/>
    </mc:Choice>
  </mc:AlternateContent>
  <xr:revisionPtr revIDLastSave="0" documentId="13_ncr:1_{1FD352C0-3A51-45BF-ACE9-3DF3F61120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8" i="1" l="1"/>
  <c r="T9" i="1"/>
  <c r="U10" i="1"/>
  <c r="T7" i="1"/>
  <c r="Q8" i="1"/>
  <c r="Q9" i="1"/>
  <c r="Q10" i="1"/>
  <c r="Q7" i="1"/>
  <c r="U9" i="1" l="1"/>
  <c r="U8" i="1"/>
  <c r="T10" i="1"/>
  <c r="S13" i="1" s="1"/>
  <c r="U7" i="1"/>
  <c r="R13" i="1"/>
</calcChain>
</file>

<file path=xl/sharedStrings.xml><?xml version="1.0" encoding="utf-8"?>
<sst xmlns="http://schemas.openxmlformats.org/spreadsheetml/2006/main" count="64" uniqueCount="52">
  <si>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</si>
  <si>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</si>
  <si>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</si>
  <si>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</si>
  <si>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</si>
  <si>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</si>
  <si>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</si>
  <si>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</si>
  <si>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</si>
  <si>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</si>
  <si>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</si>
  <si>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</si>
  <si>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</si>
  <si>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</si>
  <si>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</si>
  <si>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</si>
  <si>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</si>
  <si>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</si>
  <si>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</si>
  <si>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</si>
  <si>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</si>
  <si>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</si>
  <si>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</si>
  <si>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</si>
  <si>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</si>
  <si>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</si>
  <si>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</si>
  <si>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</si>
  <si>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</si>
  <si>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39141000-2 - Kuchyňský nábytek a zařízení </t>
  </si>
  <si>
    <t>39143200-8 - Nábytek pro jídelny</t>
  </si>
  <si>
    <t xml:space="preserve">39150000-8 - Různý nábytek a vybavení </t>
  </si>
  <si>
    <t>NE</t>
  </si>
  <si>
    <t>V případě, že se dodavatel při předání zboží na některá uvedená tel. čísla nedovolá, bude v takovém případě volat tel.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</si>
  <si>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</si>
  <si>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</si>
  <si>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Ilustrační obrázek</t>
  </si>
  <si>
    <t>Kuchyňská linka  + montáž</t>
  </si>
  <si>
    <t>ks</t>
  </si>
  <si>
    <t>Barové sezení (stůl + 2 stoličky)</t>
  </si>
  <si>
    <t>Jídelní sestava (stůl a 4 židle)</t>
  </si>
  <si>
    <t xml:space="preserve">Dělící paravan </t>
  </si>
  <si>
    <t>Společná faktura</t>
  </si>
  <si>
    <t>Jan Pinker (správce objektu),
Tel.: 602 389 189,
37763 1740</t>
  </si>
  <si>
    <r>
      <t xml:space="preserve">Univerzitní 26,
301 00 Plzeň,
Fakulta elektrotechnická - </t>
    </r>
    <r>
      <rPr>
        <b/>
        <sz val="11"/>
        <color rgb="FF000000"/>
        <rFont val="Calibri"/>
        <family val="2"/>
        <charset val="238"/>
      </rPr>
      <t>Studentský klub</t>
    </r>
  </si>
  <si>
    <t>Dodat ve smontovaném stavu do určené místnosti. 
Včetně potřebné montáže.</t>
  </si>
  <si>
    <t>Příloha č. 2 Kupní smlouvy - technická specifikace
Nábytek pro ZČU (II.) 025 - 2024</t>
  </si>
  <si>
    <r>
      <t xml:space="preserve">Kuchyňská linka v kombinaci černá / bílá.
Šířka: cca 120 cm (+/- 5 cm), celková výška pracovní desky cca 90 cm (+/- 2 cm).
Materiál desek - dřevotřískové a dřevovláknité desky, plastové lemy.  
Tloušťka desek min. 18 mm, polohovatelé police o tl. min. 18 mm. 
</t>
    </r>
    <r>
      <rPr>
        <b/>
        <sz val="11"/>
        <color rgb="FF000000"/>
        <rFont val="Calibri"/>
        <family val="2"/>
        <charset val="238"/>
      </rPr>
      <t>Nástěnná skříňka s dvířky:</t>
    </r>
    <r>
      <rPr>
        <sz val="11"/>
        <color rgb="FF000000"/>
        <rFont val="Calibri"/>
        <family val="2"/>
        <charset val="238"/>
      </rPr>
      <t xml:space="preserve"> šířka 120 cm (+/- 5 cm), výška cca 75 cm, resp 60 cm (+/-2 cm), hloubka cca 30 cm (+/- 2 cm). 2 nastavitelné police. 
Černé bodové jednoduché </t>
    </r>
    <r>
      <rPr>
        <b/>
        <sz val="11"/>
        <color rgb="FF000000"/>
        <rFont val="Calibri"/>
        <family val="2"/>
        <charset val="238"/>
      </rPr>
      <t>úchytky</t>
    </r>
    <r>
      <rPr>
        <sz val="11"/>
        <color rgb="FF000000"/>
        <rFont val="Calibri"/>
        <family val="2"/>
        <charset val="238"/>
      </rPr>
      <t xml:space="preserve">.   
</t>
    </r>
    <r>
      <rPr>
        <b/>
        <sz val="11"/>
        <color rgb="FF000000"/>
        <rFont val="Calibri"/>
        <family val="2"/>
        <charset val="238"/>
      </rPr>
      <t>Pracovní deska</t>
    </r>
    <r>
      <rPr>
        <sz val="11"/>
        <color rgb="FF000000"/>
        <rFont val="Calibri"/>
        <family val="2"/>
        <charset val="238"/>
      </rPr>
      <t xml:space="preserve"> lamino tl. min. 25 mm </t>
    </r>
    <r>
      <rPr>
        <b/>
        <sz val="11"/>
        <color rgb="FF000000"/>
        <rFont val="Calibri"/>
        <family val="2"/>
        <charset val="238"/>
      </rPr>
      <t>se zabudovaným dřezem</t>
    </r>
    <r>
      <rPr>
        <sz val="11"/>
        <color rgb="FF000000"/>
        <rFont val="Calibri"/>
        <family val="2"/>
        <charset val="238"/>
      </rPr>
      <t xml:space="preserve"> z nerezavějící oceli: šířka cca 180 cm (+/- 5 cm), hloubka cca 60 cm (+/- 1 cm).   </t>
    </r>
    <r>
      <rPr>
        <b/>
        <sz val="11"/>
        <color rgb="FF000000"/>
        <rFont val="Calibri"/>
        <family val="2"/>
        <charset val="238"/>
      </rPr>
      <t>Kuchyňská páková mísící baterie -</t>
    </r>
    <r>
      <rPr>
        <sz val="11"/>
        <color rgb="FF000000"/>
        <rFont val="Calibri"/>
        <family val="2"/>
        <charset val="238"/>
      </rPr>
      <t xml:space="preserve"> mosaz, zinek, pokovované. 
</t>
    </r>
    <r>
      <rPr>
        <b/>
        <sz val="11"/>
        <color rgb="FF000000"/>
        <rFont val="Calibri"/>
        <family val="2"/>
        <charset val="238"/>
      </rPr>
      <t>Dřez:</t>
    </r>
    <r>
      <rPr>
        <sz val="11"/>
        <color rgb="FF000000"/>
        <rFont val="Calibri"/>
        <family val="2"/>
        <charset val="238"/>
      </rPr>
      <t xml:space="preserve"> cca 46 x 40 cm, hloubka 15 cm (+/- 2 cm).
</t>
    </r>
    <r>
      <rPr>
        <b/>
        <sz val="11"/>
        <color rgb="FF000000"/>
        <rFont val="Calibri"/>
        <family val="2"/>
        <charset val="238"/>
      </rPr>
      <t>Osvětlovací sada</t>
    </r>
    <r>
      <rPr>
        <sz val="11"/>
        <color rgb="FF000000"/>
        <rFont val="Calibri"/>
        <family val="2"/>
        <charset val="238"/>
      </rPr>
      <t xml:space="preserve"> určená pro osvětlení pracovní desky v podobě LED pásku na celou šířku zavěšených skříněk, připevněná ze spodní strany skříněk. Dodávka včetně ovladače a stmívače, který může být umístěný přímo u světla. 
</t>
    </r>
    <r>
      <rPr>
        <b/>
        <sz val="11"/>
        <color rgb="FF000000"/>
        <rFont val="Calibri"/>
        <family val="2"/>
        <charset val="238"/>
      </rPr>
      <t>Skřínka pod dřez:</t>
    </r>
    <r>
      <rPr>
        <sz val="11"/>
        <color rgb="FF000000"/>
        <rFont val="Calibri"/>
        <family val="2"/>
        <charset val="238"/>
      </rPr>
      <t xml:space="preserve"> výška cca 75 cm (+/- 1 cm), hloubka cca 60 cm (+/- 1 cm), šířka cca 60 cm (+/- 1cm)  V zadní části skříňky je prostor pro rozvody instalací. Černé bodové jednoduché</t>
    </r>
    <r>
      <rPr>
        <b/>
        <sz val="11"/>
        <color rgb="FF000000"/>
        <rFont val="Calibri"/>
        <family val="2"/>
        <charset val="238"/>
      </rPr>
      <t xml:space="preserve"> úchytky.</t>
    </r>
    <r>
      <rPr>
        <sz val="11"/>
        <color rgb="FF000000"/>
        <rFont val="Calibri"/>
        <family val="2"/>
        <charset val="238"/>
      </rPr>
      <t xml:space="preserve">                                                                      
Rám/nohy: ocel, epoxidový/polyesterový práškový lak v černé barvě. Nohy výška cca 12,5 cm. 
Spodní rám s policemi: šířka 60 cm (+/- 1 cm), hloubka 60 cm (+/- 1 cm).  
Kuchyňská linka je připevněna k sádrokartonové příčce v místě výztuh. 
Součástí dodávky je veškerý potřebný kotevní a spojovací materiál.</t>
    </r>
  </si>
  <si>
    <t>Barový stůl a 2 stoličky v černé barvě. 
Deska stolu - hladká melaminová cca 67 x 67 cm, výška stolu 92 cm (+/- 1 cm). 
Robustní kovový rám stolu. 
Barové stoličky - stohovatelné, pohodlná opěrka nohou. Výška : 90 cm (+/- 1 cm), šířka sedáku 35 cm (+/- 2 cm), hloubka sedáku 35 cm (+/- 2 cm).
Materiál: stolní deska – dřevotříska, melaminová fólie, plastový lem, tl. desky min. 25 mm,
rám/ noha/ křížová vzpěra – ocel, epoxidový/polyesterový práškový lak, předpokládaný průměr rámu min. 20 mm nebo obdélného profilu min. 20/30 mm.
Stolička: rám/ noha: ocel, epoxidový práškový lak, předpokládaný kruhový průměr min. 20 mm nebo obdélný profil min. 20/30 mm;
sedák/ opěrák – polypropylenový plast. 
Sedací a stolový nábytek musí být stabilní a bezpečný.</t>
  </si>
  <si>
    <t>Stůl a 4 židle, bílý stůl / černé židle.
Stolní deska: dřevotříska, melaminová fólie, plastový lem. 
Rozměry stolu: délka: cca 120 cm (+/- 5 cm); šířka: 75 cm (+/- 5 cm); výška: 74 cm (+/- 1 cm). 
Nohy a bočnice stolu: ocel, epoxidový/polyesterový práškový lak. 
Stolní deska o tl. min. 25 mm, nohy předpokládaný kruhový průměr min. 20 mm nebo obdélný profil min. 20/30 mm.    
Židle: rám nohy/ křížová vzpěra - ocel, epoxidový/polyesterový práškový lak; sedák/ opěradlo: polypropylenový plast. 
Výška židle: cca 77 cm (+/- 1 cm), sedák židle: šířka 40 cm (+/- 2 cm), hloubka 35 cm (+/- 2 cm). Předpokládaný průměr nohy min. 20 mm.  
Sedací a stolový nábytek musí být stabilní a bezpečný.</t>
  </si>
  <si>
    <t>Dělící paravan: 100% polyester; 
konstrukce: ocel, práškový lak; 
kování: vyztužený polyamidový plast. 
Skládací. 
Barva světle šedá příp. antracitová. 
Rozměry: výška: 150 - 180 cm; celková šířka: cca 240 - 270 cm.</t>
  </si>
  <si>
    <t>20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</si>
</sst>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8" fillId="5" borderId="12" xfId="0" applyNumberFormat="1" applyFon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3" fontId="8" fillId="5" borderId="14" xfId="0" applyNumberFormat="1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left" vertical="center" wrapText="1" indent="2"/>
    </xf>
    <xf numFmtId="164" fontId="0" fillId="0" borderId="14" xfId="0" applyNumberFormat="1" applyBorder="1" applyAlignment="1">
      <alignment horizontal="right" vertical="center" indent="2"/>
    </xf>
    <xf numFmtId="164" fontId="8" fillId="5" borderId="14" xfId="0" applyNumberFormat="1" applyFont="1" applyFill="1" applyBorder="1" applyAlignment="1">
      <alignment horizontal="right" vertical="center" indent="2"/>
    </xf>
    <xf numFmtId="165" fontId="0" fillId="0" borderId="14" xfId="0" applyNumberFormat="1" applyBorder="1" applyAlignment="1">
      <alignment horizontal="right" vertical="center" indent="2"/>
    </xf>
    <xf numFmtId="0" fontId="0" fillId="0" borderId="14" xfId="0" applyBorder="1" applyAlignment="1">
      <alignment horizontal="center" vertical="center"/>
    </xf>
    <xf numFmtId="0" fontId="0" fillId="5" borderId="14" xfId="0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4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4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923925</xdr:colOff>
      <xdr:row>8</xdr:row>
      <xdr:rowOff>381000</xdr:rowOff>
    </xdr:from>
    <xdr:to>
      <xdr:col>6</xdr:col>
      <xdr:colOff>3553837</xdr:colOff>
      <xdr:row>8</xdr:row>
      <xdr:rowOff>2119867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946B0D5-F3F2-4EEE-A311-99C7AE5B16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6475" y="10058400"/>
          <a:ext cx="2629912" cy="17388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876300</xdr:colOff>
      <xdr:row>7</xdr:row>
      <xdr:rowOff>202981</xdr:rowOff>
    </xdr:from>
    <xdr:to>
      <xdr:col>6</xdr:col>
      <xdr:colOff>3258551</xdr:colOff>
      <xdr:row>7</xdr:row>
      <xdr:rowOff>2544159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42DF7139-7F93-AB83-5AA0-0BC4B521B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48850" y="7022881"/>
          <a:ext cx="2382251" cy="2341178"/>
        </a:xfrm>
        <a:prstGeom prst="rect">
          <a:avLst/>
        </a:prstGeom>
      </xdr:spPr>
    </xdr:pic>
    <xdr:clientData/>
  </xdr:twoCellAnchor>
  <xdr:twoCellAnchor editAs="oneCell">
    <xdr:from>
      <xdr:col>6</xdr:col>
      <xdr:colOff>742949</xdr:colOff>
      <xdr:row>9</xdr:row>
      <xdr:rowOff>278592</xdr:rowOff>
    </xdr:from>
    <xdr:to>
      <xdr:col>6</xdr:col>
      <xdr:colOff>3762375</xdr:colOff>
      <xdr:row>9</xdr:row>
      <xdr:rowOff>2499229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4C5BDEA4-EC0A-BB81-FC8B-B606DE76F5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715499" y="12518217"/>
          <a:ext cx="3019426" cy="2220637"/>
        </a:xfrm>
        <a:prstGeom prst="rect">
          <a:avLst/>
        </a:prstGeom>
      </xdr:spPr>
    </xdr:pic>
    <xdr:clientData/>
  </xdr:twoCellAnchor>
  <xdr:twoCellAnchor editAs="oneCell">
    <xdr:from>
      <xdr:col>6</xdr:col>
      <xdr:colOff>323850</xdr:colOff>
      <xdr:row>6</xdr:row>
      <xdr:rowOff>114300</xdr:rowOff>
    </xdr:from>
    <xdr:to>
      <xdr:col>6</xdr:col>
      <xdr:colOff>3791336</xdr:colOff>
      <xdr:row>6</xdr:row>
      <xdr:rowOff>3667511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CCB413B-48D4-4EF9-8980-7784954396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763500" y="3257550"/>
          <a:ext cx="3467486" cy="35532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8"/>
  <sheetViews>
    <sheetView tabSelected="1" topLeftCell="H4" zoomScaleNormal="100" workbookViewId="0">
      <selection activeCell="H8" sqref="H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30.5703125" style="1" bestFit="1" customWidth="1"/>
    <col min="7" max="7" width="66.710937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5.140625" style="4" customWidth="1"/>
    <col min="12" max="12" width="28.28515625" hidden="1" customWidth="1"/>
    <col min="13" max="13" width="34.140625" customWidth="1"/>
    <col min="14" max="14" width="28" customWidth="1"/>
    <col min="15" max="15" width="32.5703125" style="4" customWidth="1"/>
    <col min="16" max="16" width="29.285156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32.42578125" style="5" customWidth="1"/>
  </cols>
  <sheetData>
    <row r="1" spans="1:23" ht="39" customHeight="1" x14ac:dyDescent="0.25">
      <c r="B1" s="74" t="s">
        <v>46</v>
      </c>
      <c r="C1" s="74"/>
      <c r="D1" s="74"/>
      <c r="E1" s="74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2.5" customHeight="1" x14ac:dyDescent="0.25">
      <c r="B2" s="7"/>
      <c r="C2" s="7"/>
      <c r="D2" s="7"/>
      <c r="E2" s="7"/>
      <c r="H2" s="75"/>
      <c r="I2" s="76"/>
      <c r="J2" s="76"/>
      <c r="K2" s="76"/>
      <c r="L2" s="76"/>
      <c r="M2" s="76"/>
      <c r="N2" s="76"/>
      <c r="O2" s="76"/>
      <c r="P2" s="76"/>
      <c r="Q2" s="1"/>
      <c r="S2" s="6"/>
      <c r="T2" s="6"/>
      <c r="U2" s="6"/>
      <c r="V2" s="6"/>
      <c r="W2" s="6"/>
    </row>
    <row r="3" spans="1:23" ht="21" customHeight="1" x14ac:dyDescent="0.25">
      <c r="B3" s="8"/>
      <c r="C3" s="9" t="s">
        <v>0</v>
      </c>
      <c r="D3" s="72"/>
      <c r="E3" s="72"/>
      <c r="F3" s="72"/>
      <c r="G3" s="72"/>
      <c r="H3" s="76"/>
      <c r="I3" s="76"/>
      <c r="J3" s="76"/>
      <c r="K3" s="76"/>
      <c r="L3" s="76"/>
      <c r="M3" s="76"/>
      <c r="N3" s="76"/>
      <c r="O3" s="76"/>
      <c r="P3" s="76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72"/>
      <c r="E4" s="72"/>
      <c r="F4" s="72"/>
      <c r="G4" s="72"/>
      <c r="H4" s="72"/>
      <c r="I4" s="72"/>
      <c r="J4" s="72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36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34</v>
      </c>
      <c r="M6" s="19" t="s">
        <v>12</v>
      </c>
      <c r="N6" s="21" t="s">
        <v>13</v>
      </c>
      <c r="O6" s="19" t="s">
        <v>14</v>
      </c>
      <c r="P6" s="19" t="s">
        <v>35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307.5" customHeight="1" thickTop="1" x14ac:dyDescent="0.25">
      <c r="A7" s="23"/>
      <c r="B7" s="36">
        <v>1</v>
      </c>
      <c r="C7" s="37" t="s">
        <v>37</v>
      </c>
      <c r="D7" s="38">
        <v>1</v>
      </c>
      <c r="E7" s="39" t="s">
        <v>38</v>
      </c>
      <c r="F7" s="40" t="s">
        <v>47</v>
      </c>
      <c r="G7" s="40"/>
      <c r="H7" s="89"/>
      <c r="I7" s="37" t="s">
        <v>32</v>
      </c>
      <c r="J7" s="37" t="s">
        <v>32</v>
      </c>
      <c r="K7" s="81" t="s">
        <v>42</v>
      </c>
      <c r="L7" s="81"/>
      <c r="M7" s="84" t="s">
        <v>45</v>
      </c>
      <c r="N7" s="81" t="s">
        <v>43</v>
      </c>
      <c r="O7" s="81" t="s">
        <v>44</v>
      </c>
      <c r="P7" s="84" t="s">
        <v>51</v>
      </c>
      <c r="Q7" s="41">
        <f>D7*R7</f>
        <v>36000</v>
      </c>
      <c r="R7" s="42">
        <v>36000</v>
      </c>
      <c r="S7" s="93"/>
      <c r="T7" s="43">
        <f>D7*S7</f>
        <v>0</v>
      </c>
      <c r="U7" s="44" t="str">
        <f t="shared" ref="U7" si="0">IF(ISNUMBER(S7), IF(S7&gt;R7,"NEVYHOVUJE","VYHOVUJE")," ")</f>
        <v xml:space="preserve"> </v>
      </c>
      <c r="V7" s="81"/>
      <c r="W7" s="39" t="s">
        <v>29</v>
      </c>
    </row>
    <row r="8" spans="1:23" ht="225" customHeight="1" x14ac:dyDescent="0.25">
      <c r="A8" s="23"/>
      <c r="B8" s="63">
        <v>2</v>
      </c>
      <c r="C8" s="64" t="s">
        <v>39</v>
      </c>
      <c r="D8" s="65">
        <v>6</v>
      </c>
      <c r="E8" s="71" t="s">
        <v>38</v>
      </c>
      <c r="F8" s="66" t="s">
        <v>48</v>
      </c>
      <c r="G8" s="66"/>
      <c r="H8" s="90"/>
      <c r="I8" s="64" t="s">
        <v>32</v>
      </c>
      <c r="J8" s="64" t="s">
        <v>32</v>
      </c>
      <c r="K8" s="82"/>
      <c r="L8" s="82"/>
      <c r="M8" s="85"/>
      <c r="N8" s="82"/>
      <c r="O8" s="82"/>
      <c r="P8" s="85"/>
      <c r="Q8" s="67">
        <f>D8*R8</f>
        <v>21000</v>
      </c>
      <c r="R8" s="68">
        <v>3500</v>
      </c>
      <c r="S8" s="94"/>
      <c r="T8" s="69">
        <f>D8*S8</f>
        <v>0</v>
      </c>
      <c r="U8" s="70" t="str">
        <f t="shared" ref="U8:U10" si="1">IF(ISNUMBER(S8), IF(S8&gt;R8,"NEVYHOVUJE","VYHOVUJE")," ")</f>
        <v xml:space="preserve"> </v>
      </c>
      <c r="V8" s="82"/>
      <c r="W8" s="87" t="s">
        <v>30</v>
      </c>
    </row>
    <row r="9" spans="1:23" ht="188.25" customHeight="1" x14ac:dyDescent="0.25">
      <c r="A9" s="23"/>
      <c r="B9" s="45">
        <v>3</v>
      </c>
      <c r="C9" s="46" t="s">
        <v>40</v>
      </c>
      <c r="D9" s="47">
        <v>4</v>
      </c>
      <c r="E9" s="48" t="s">
        <v>38</v>
      </c>
      <c r="F9" s="49" t="s">
        <v>49</v>
      </c>
      <c r="G9" s="49"/>
      <c r="H9" s="91"/>
      <c r="I9" s="46" t="s">
        <v>32</v>
      </c>
      <c r="J9" s="46" t="s">
        <v>32</v>
      </c>
      <c r="K9" s="82"/>
      <c r="L9" s="82"/>
      <c r="M9" s="85"/>
      <c r="N9" s="82"/>
      <c r="O9" s="82"/>
      <c r="P9" s="85"/>
      <c r="Q9" s="50">
        <f>D9*R9</f>
        <v>22000</v>
      </c>
      <c r="R9" s="51">
        <v>5500</v>
      </c>
      <c r="S9" s="95"/>
      <c r="T9" s="52">
        <f>D9*S9</f>
        <v>0</v>
      </c>
      <c r="U9" s="53" t="str">
        <f t="shared" si="1"/>
        <v xml:space="preserve"> </v>
      </c>
      <c r="V9" s="82"/>
      <c r="W9" s="88"/>
    </row>
    <row r="10" spans="1:23" ht="219" customHeight="1" thickBot="1" x14ac:dyDescent="0.3">
      <c r="A10" s="23"/>
      <c r="B10" s="54">
        <v>4</v>
      </c>
      <c r="C10" s="55" t="s">
        <v>41</v>
      </c>
      <c r="D10" s="56">
        <v>2</v>
      </c>
      <c r="E10" s="57" t="s">
        <v>38</v>
      </c>
      <c r="F10" s="58" t="s">
        <v>50</v>
      </c>
      <c r="G10" s="58"/>
      <c r="H10" s="92"/>
      <c r="I10" s="55" t="s">
        <v>32</v>
      </c>
      <c r="J10" s="55" t="s">
        <v>32</v>
      </c>
      <c r="K10" s="83"/>
      <c r="L10" s="83"/>
      <c r="M10" s="86"/>
      <c r="N10" s="83"/>
      <c r="O10" s="83"/>
      <c r="P10" s="86"/>
      <c r="Q10" s="59">
        <f>D10*R10</f>
        <v>11000</v>
      </c>
      <c r="R10" s="60">
        <v>5500</v>
      </c>
      <c r="S10" s="96"/>
      <c r="T10" s="61">
        <f>D10*S10</f>
        <v>0</v>
      </c>
      <c r="U10" s="62" t="str">
        <f t="shared" si="1"/>
        <v xml:space="preserve"> </v>
      </c>
      <c r="V10" s="83"/>
      <c r="W10" s="57" t="s">
        <v>31</v>
      </c>
    </row>
    <row r="11" spans="1:23" ht="13.5" customHeight="1" thickTop="1" thickBot="1" x14ac:dyDescent="0.3">
      <c r="C11"/>
      <c r="D11"/>
      <c r="E11"/>
      <c r="F11"/>
      <c r="G11"/>
      <c r="H11"/>
      <c r="I11"/>
      <c r="J11"/>
      <c r="K11"/>
      <c r="O11"/>
      <c r="P11"/>
      <c r="Q11"/>
      <c r="T11" s="24"/>
    </row>
    <row r="12" spans="1:23" ht="60.75" customHeight="1" thickTop="1" thickBot="1" x14ac:dyDescent="0.3">
      <c r="B12" s="77" t="s">
        <v>22</v>
      </c>
      <c r="C12" s="77"/>
      <c r="D12" s="77"/>
      <c r="E12" s="77"/>
      <c r="F12" s="77"/>
      <c r="G12" s="77"/>
      <c r="H12" s="77"/>
      <c r="I12" s="77"/>
      <c r="J12" s="77"/>
      <c r="K12" s="77"/>
      <c r="L12" s="12"/>
      <c r="M12" s="25"/>
      <c r="N12" s="25"/>
      <c r="O12" s="25"/>
      <c r="P12" s="26"/>
      <c r="Q12" s="26"/>
      <c r="R12" s="27" t="s">
        <v>23</v>
      </c>
      <c r="S12" s="78" t="s">
        <v>24</v>
      </c>
      <c r="T12" s="78"/>
      <c r="U12" s="78"/>
      <c r="V12" s="17"/>
    </row>
    <row r="13" spans="1:23" ht="33" customHeight="1" thickTop="1" thickBot="1" x14ac:dyDescent="0.3">
      <c r="B13" s="79" t="s">
        <v>33</v>
      </c>
      <c r="C13" s="79"/>
      <c r="D13" s="79"/>
      <c r="E13" s="79"/>
      <c r="F13" s="79"/>
      <c r="G13" s="79"/>
      <c r="H13" s="79"/>
      <c r="I13" s="73"/>
      <c r="J13" s="73"/>
      <c r="K13" s="28"/>
      <c r="M13" s="29"/>
      <c r="N13" s="29"/>
      <c r="O13" s="29"/>
      <c r="P13" s="30"/>
      <c r="Q13" s="30"/>
      <c r="R13" s="31">
        <f>SUM(Q7:Q10)</f>
        <v>90000</v>
      </c>
      <c r="S13" s="80">
        <f>SUM(T7:T10)</f>
        <v>0</v>
      </c>
      <c r="T13" s="80"/>
      <c r="U13" s="80"/>
    </row>
    <row r="14" spans="1:23" s="32" customFormat="1" ht="15.75" thickTop="1" x14ac:dyDescent="0.25">
      <c r="B14" s="32" t="s">
        <v>25</v>
      </c>
      <c r="W14" s="33"/>
    </row>
    <row r="15" spans="1:23" s="32" customFormat="1" x14ac:dyDescent="0.25">
      <c r="B15" s="34" t="s">
        <v>26</v>
      </c>
      <c r="C15" s="32" t="s">
        <v>27</v>
      </c>
      <c r="W15" s="33"/>
    </row>
    <row r="16" spans="1:23" s="32" customFormat="1" x14ac:dyDescent="0.25">
      <c r="B16" s="34" t="s">
        <v>26</v>
      </c>
      <c r="C16" s="32" t="s">
        <v>28</v>
      </c>
      <c r="W16" s="33"/>
    </row>
    <row r="17" spans="3:23" s="32" customFormat="1" x14ac:dyDescent="0.25">
      <c r="W17" s="33"/>
    </row>
    <row r="18" spans="3:23" s="32" customFormat="1" x14ac:dyDescent="0.25">
      <c r="W18" s="33"/>
    </row>
    <row r="20" spans="3:23" x14ac:dyDescent="0.25">
      <c r="C20"/>
      <c r="E20"/>
      <c r="F20"/>
      <c r="G20"/>
      <c r="I20"/>
      <c r="J20"/>
    </row>
    <row r="21" spans="3:23" x14ac:dyDescent="0.25">
      <c r="C21"/>
      <c r="E21"/>
      <c r="F21"/>
      <c r="G21"/>
      <c r="I21"/>
      <c r="J21"/>
    </row>
    <row r="22" spans="3:23" x14ac:dyDescent="0.25">
      <c r="C22"/>
      <c r="E22"/>
      <c r="F22"/>
      <c r="G22"/>
      <c r="I22"/>
      <c r="J22"/>
    </row>
    <row r="23" spans="3:23" x14ac:dyDescent="0.25">
      <c r="C23"/>
      <c r="E23"/>
      <c r="F23"/>
      <c r="G23"/>
      <c r="I23"/>
      <c r="J23"/>
    </row>
    <row r="24" spans="3:23" x14ac:dyDescent="0.25">
      <c r="C24"/>
      <c r="E24"/>
      <c r="F24"/>
      <c r="G24"/>
      <c r="I24"/>
      <c r="J24"/>
    </row>
    <row r="25" spans="3:23" x14ac:dyDescent="0.25">
      <c r="C25"/>
      <c r="E25"/>
      <c r="F25"/>
      <c r="G25"/>
      <c r="I25"/>
      <c r="J25"/>
    </row>
    <row r="26" spans="3:23" x14ac:dyDescent="0.25">
      <c r="C26"/>
      <c r="E26"/>
      <c r="F26"/>
      <c r="G26"/>
      <c r="I26"/>
      <c r="J26"/>
    </row>
    <row r="27" spans="3:23" x14ac:dyDescent="0.25">
      <c r="C27"/>
      <c r="E27"/>
      <c r="F27"/>
      <c r="G27"/>
      <c r="I27"/>
      <c r="J27"/>
    </row>
    <row r="28" spans="3:23" x14ac:dyDescent="0.25">
      <c r="C28"/>
      <c r="E28"/>
      <c r="F28"/>
      <c r="G28"/>
      <c r="I28"/>
      <c r="J28"/>
    </row>
    <row r="29" spans="3:23" x14ac:dyDescent="0.25">
      <c r="C29"/>
      <c r="E29"/>
      <c r="F29"/>
      <c r="G29"/>
      <c r="I29"/>
      <c r="J29"/>
    </row>
    <row r="30" spans="3:23" x14ac:dyDescent="0.25">
      <c r="C30"/>
      <c r="E30"/>
      <c r="F30"/>
      <c r="G30"/>
      <c r="I30"/>
      <c r="J30"/>
    </row>
    <row r="31" spans="3:23" x14ac:dyDescent="0.25">
      <c r="C31"/>
      <c r="E31"/>
      <c r="F31"/>
      <c r="G31"/>
      <c r="I31"/>
      <c r="J31"/>
    </row>
    <row r="32" spans="3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  <row r="48" spans="3:10" x14ac:dyDescent="0.25">
      <c r="C48"/>
      <c r="E48"/>
      <c r="F48"/>
      <c r="G48"/>
      <c r="I48"/>
      <c r="J48"/>
    </row>
  </sheetData>
  <sheetProtection algorithmName="SHA-512" hashValue="e8OrXLr+JdKkWuTDs6F88bPmpXGKKA7vhmGQ7CkdTPcup6U2iggnwOGobsEEIrLwcb5bJvjyWD1531RLUgqEQQ==" saltValue="Z40Vp2ElI4BbKnBhTaCZrA==" spinCount="100000" sheet="1" objects="1" scenarios="1" selectLockedCells="1"/>
  <mergeCells count="14">
    <mergeCell ref="V7:V10"/>
    <mergeCell ref="W8:W9"/>
    <mergeCell ref="N7:N10"/>
    <mergeCell ref="O7:O10"/>
    <mergeCell ref="P7:P10"/>
    <mergeCell ref="B1:E1"/>
    <mergeCell ref="H2:P3"/>
    <mergeCell ref="B12:K12"/>
    <mergeCell ref="S12:U12"/>
    <mergeCell ref="B13:H13"/>
    <mergeCell ref="S13:U13"/>
    <mergeCell ref="K7:K10"/>
    <mergeCell ref="L7:L10"/>
    <mergeCell ref="M7:M10"/>
  </mergeCells>
  <phoneticPr fontId="11" type="noConversion"/>
  <conditionalFormatting sqref="B7:B10 D7:D10">
    <cfRule type="expression" dxfId="11" priority="2">
      <formula>LEN(TRIM(B7))=0</formula>
    </cfRule>
  </conditionalFormatting>
  <conditionalFormatting sqref="B7:B10">
    <cfRule type="cellIs" dxfId="10" priority="3" operator="greaterThanOrEqual">
      <formula>1</formula>
    </cfRule>
  </conditionalFormatting>
  <conditionalFormatting sqref="H7:H10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0">
    <cfRule type="containsText" dxfId="5" priority="14" operator="containsText" text="ANO">
      <formula>NOT(ISERROR(SEARCH("ANO",I7)))</formula>
    </cfRule>
  </conditionalFormatting>
  <conditionalFormatting sqref="S7:S10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10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10" xr:uid="{00000000-0002-0000-0000-000000000000}">
      <formula1>"ANO,NE"</formula1>
      <formula2>0</formula2>
    </dataValidation>
    <dataValidation type="list" showInputMessage="1" showErrorMessage="1" sqref="E7:E10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3AC29F-1D31-4259-A856-CAE7C8813168}">
          <x14:formula1>
            <xm:f>#REF!</xm:f>
          </x14:formula1>
          <xm:sqref>W7:W8 W10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2024-09-17T08:16:44Z</cp:lastPrinted>
  <dcterms:created xsi:type="dcterms:W3CDTF">2014-03-05T12:43:32Z</dcterms:created>
  <dcterms:modified xsi:type="dcterms:W3CDTF">2024-09-17T12:01:52Z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