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1\"/>
    </mc:Choice>
  </mc:AlternateContent>
  <xr:revisionPtr revIDLastSave="0" documentId="13_ncr:1_{44A7E1A6-228A-4BBC-AC75-49024D046F5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1" l="1"/>
  <c r="T14" i="1"/>
  <c r="S17" i="1"/>
  <c r="T17" i="1"/>
  <c r="P17" i="1"/>
  <c r="S11" i="1"/>
  <c r="S16" i="1"/>
  <c r="P16" i="1"/>
  <c r="P11" i="1"/>
  <c r="P12" i="1"/>
  <c r="P13" i="1"/>
  <c r="P14" i="1"/>
  <c r="S12" i="1"/>
  <c r="T12" i="1"/>
  <c r="S14" i="1" l="1"/>
  <c r="T13" i="1"/>
  <c r="T16" i="1"/>
  <c r="T11" i="1"/>
  <c r="P9" i="1"/>
  <c r="P10" i="1"/>
  <c r="S9" i="1"/>
  <c r="T9" i="1"/>
  <c r="S10" i="1"/>
  <c r="T10" i="1"/>
  <c r="P8" i="1"/>
  <c r="P15" i="1"/>
  <c r="S8" i="1"/>
  <c r="T8" i="1"/>
  <c r="S15" i="1"/>
  <c r="T15" i="1"/>
  <c r="T7" i="1"/>
  <c r="P7" i="1"/>
  <c r="Q20" i="1" l="1"/>
  <c r="S7" i="1"/>
  <c r="R20" i="1" s="1"/>
</calcChain>
</file>

<file path=xl/sharedStrings.xml><?xml version="1.0" encoding="utf-8"?>
<sst xmlns="http://schemas.openxmlformats.org/spreadsheetml/2006/main" count="106" uniqueCount="71">
  <si>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</si>
  <si>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</si>
  <si>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</si>
  <si>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</si>
  <si>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</si>
  <si>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</si>
  <si>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</si>
  <si>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</si>
  <si>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</si>
  <si>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</si>
  <si>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</si>
  <si>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</si>
  <si>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30233153-8 - Zařízení pro čtení/vypalování CD a DVD </t>
  </si>
  <si>
    <t xml:space="preserve">30237000-9 - Součásti, příslušenství a doplňky pro počítače </t>
  </si>
  <si>
    <t xml:space="preserve">30237200-1 - Počítačová příslušenství </t>
  </si>
  <si>
    <t xml:space="preserve">30237220-7 - Podložky pod myš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</si>
  <si>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</si>
  <si>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</si>
  <si>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</si>
  <si>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</si>
  <si>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</si>
  <si>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</si>
  <si>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</si>
  <si>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</si>
  <si>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</si>
  <si>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</si>
  <si>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</si>
  <si>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</si>
  <si>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</si>
  <si>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</si>
  <si>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</si>
  <si>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</si>
  <si>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</si>
  <si>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</si>
  <si>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</si>
  <si>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</si>
  <si>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</si>
  <si>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</si>
  <si>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121 - 2024 </t>
  </si>
  <si>
    <t>Myš k pc, drátové připojení, citlivost min. 1000 DPI, počet tlačítek: 3, snímač optický, kabel cca 1,5 m dlouhý.</t>
  </si>
  <si>
    <t>Podložka pod myš</t>
  </si>
  <si>
    <t>Podložka pod myš, s protiskluzovou základnou, ergonomická, látková nebo gelová.</t>
  </si>
  <si>
    <t>Klávesnice s bezdrátovým připojením, tenký profil, tichý chod, CZ popisy kláves, indikátor klávesy CapsLock, odolná proti polití, plnohodnotná klávesnice obsahující numerickou klávesnici, klávesy funkcí, klávesové zkratky výhodou, ne podmínkou, nastavitelná výška - sklopné nožičky.</t>
  </si>
  <si>
    <t>Samostatná faktura</t>
  </si>
  <si>
    <t>Mgr. Šárka Mudrová,
Tel.: 37763 8603,
725 807 715</t>
  </si>
  <si>
    <t>Univerzitní 14, 
301 00 Plzeň,
Fakulta strojní - Katedra tělesné výchovy a sportu,
místnost UT 207</t>
  </si>
  <si>
    <t>14 dní</t>
  </si>
  <si>
    <t>MicroSDHC karta</t>
  </si>
  <si>
    <t>Flash disk</t>
  </si>
  <si>
    <t>Pevný disk 3.5"</t>
  </si>
  <si>
    <t>Ing. Tomáš Řeřicha, Ph.D.,
Tel.: 737 488 958,
37763 4534</t>
  </si>
  <si>
    <t>Univerzitní 26, 
301 00 Plzeň,
Fakulta elektrotechnická - Katedra materiálů a technologií,
místnost EK 415</t>
  </si>
  <si>
    <t>Myš k PC či notebooku, připojení bezdrátové, baterie typu AA nebo AAA, citlivost min. 1000 DPI, optický snímač, 3 tlačítka, lehká.</t>
  </si>
  <si>
    <t>Paměťová karta, typ micro SDH.
Kapacita min. 16 GB.
Rychlost čtení min. 70 MB/s.
Rychlost zápisu min. 10 MB/s.
Rychlostní kategorie Speed Class 10, UHS-I, U1 Speed.
Adaptér na klasickou SD v balení.</t>
  </si>
  <si>
    <t>Kancelářská klávesnice drátová</t>
  </si>
  <si>
    <t>Klávesnice k PC bezdrátová</t>
  </si>
  <si>
    <t>Počítačová myš bezdrátová</t>
  </si>
  <si>
    <t>Počítačová myš drátová</t>
  </si>
  <si>
    <t>Kancelářská klávesnice, mechanická, drátová, klasické (vysokoprofilové) klávesy, zabudovaný USB hub, multimediální klávesy, česká lokalizace kláves, připojení přes USB, barva černá.</t>
  </si>
  <si>
    <t>Flash disk USB 3.0, USB-A, kapacita min. 128 GB, materiál kov.</t>
  </si>
  <si>
    <t>Pevný disk 3,5", rozhraní SATA III.
Kapacita disku: min. 2 TB.
Rychlost zápisu min. 150 MB/s.
Cache min. 256 MB.
Otáčky min. 7200 ot/minutu.</t>
  </si>
  <si>
    <t>Set klávesnice a myši, připojení drátové (USB), česká lokalizace, vysokoprofilové klávesy, membránová, myš optická,  citlivost min. 1000 DPI, 3 tlačítka, klasické kolečko, barva černá.</t>
  </si>
  <si>
    <t>Set klávesnice a myši drátový</t>
  </si>
  <si>
    <t>Držák na monitory</t>
  </si>
  <si>
    <t>Filip Bušek, 
Tel.: 37763 5219,
735 715 934</t>
  </si>
  <si>
    <t>Univerzitní 22, 
301 00 Plzeň, 
Ústav jazykové přípravy,
místnost UU 306</t>
  </si>
  <si>
    <t>Držák na 2 monitory - na stůl, s průchodkou stolem, pro monitor velikosti 17 až 32".
Max. zatížení 18 kg.
Náklon +/- 45°, natočení 180°, rotace 360°.
VESA uchycení 75 x 75 a 100 x 100 mm.
Kloubový a sklopný. 
Materiál kombinace kov a plast. 
Montáž na stůl pomocí svorky 10 - 85 mm. 
Ramena monitorů jsou chycena na nosné tyči s možností úpravy výšky a pozice monitorů.
Součástí musí být veškerý potřebný spojovací materiál.</t>
  </si>
  <si>
    <t>Externí vypalovačka</t>
  </si>
  <si>
    <t>Bc. Martin Šafránek,
Tel.: 37763 4792</t>
  </si>
  <si>
    <t>Teslova 9, 
301 00 Plzeň, 
Nové technologie – výzkumné centrum - Správa výzkumného centra,
místnost TF 102</t>
  </si>
  <si>
    <t>Externí vypalovačka - DVD±R 8x, DVD±R DL 8x, DVD+RW 8x, DVD-RW 8x, DVD-ROM 8x, CD-R 24x, CD-RW 24x.
Kompatibilní s disky M-DISC.
Odlehčená, ztenčená.
Podporuje čtení i zápis všech CD i DVD formátů včetně profesionálního zálohovacího média DVD-RAM. 
Podpora disků v 8 i 12 cm provedení. 
Komunikace s PC a napájení přes USB rozhraní. 
Formáty disků: Audio CD, Video CD, CD-I, CD-Extra, Photo CD, CD-Text, CD-ROM / XA, CD-R, CD- DL), DVD ± RW, DVD-ROM (SL / DL), DVD Video.  
Zápis dat maximální možná rychlost: min. 8x.
Rozhraní: USB 2.0. 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</si>
</sst>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13" fillId="0" borderId="0"/>
  </cellStyleXfs>
  <cellXfs count="193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8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 textRotation="90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0" fontId="28" fillId="4" borderId="13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0" fontId="28" fillId="4" borderId="15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17" fillId="6" borderId="20" xfId="0" applyFont="1" applyFill="1" applyBorder="1" applyAlignment="1" applyProtection="1">
      <alignment horizontal="center" vertical="center" wrapText="1"/>
    </xf>
    <xf numFmtId="0" fontId="7" fillId="6" borderId="20" xfId="0" applyFont="1" applyFill="1" applyBorder="1" applyAlignment="1" applyProtection="1">
      <alignment horizontal="center" vertical="center" wrapText="1"/>
    </xf>
    <xf numFmtId="0" fontId="14" fillId="3" borderId="20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8" fillId="4" borderId="18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0" fontId="17" fillId="6" borderId="21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28" fillId="4" borderId="23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28" fillId="4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28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7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28" fillId="4" borderId="27" xfId="0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0" fontId="17" fillId="6" borderId="27" xfId="0" applyFont="1" applyFill="1" applyBorder="1" applyAlignment="1" applyProtection="1">
      <alignment horizontal="center" vertical="center" wrapText="1"/>
    </xf>
    <xf numFmtId="0" fontId="3" fillId="6" borderId="27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164" fontId="21" fillId="0" borderId="0" xfId="0" applyNumberFormat="1" applyFont="1" applyAlignment="1" applyProtection="1">
      <alignment horizontal="right" vertical="center" indent="1"/>
    </xf>
    <xf numFmtId="164" fontId="16" fillId="0" borderId="3" xfId="0" applyNumberFormat="1" applyFont="1" applyBorder="1" applyAlignment="1" applyProtection="1">
      <alignment horizontal="center" vertical="center"/>
    </xf>
    <xf numFmtId="164" fontId="16" fillId="0" borderId="9" xfId="0" applyNumberFormat="1" applyFont="1" applyBorder="1" applyAlignment="1" applyProtection="1">
      <alignment horizontal="center" vertical="center"/>
    </xf>
    <xf numFmtId="164" fontId="16" fillId="0" borderId="10" xfId="0" applyNumberFormat="1" applyFont="1" applyBorder="1" applyAlignment="1" applyProtection="1">
      <alignment horizontal="center" vertical="center"/>
    </xf>
    <xf numFmtId="164" fontId="16" fillId="0" borderId="11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center" wrapText="1"/>
    </xf>
    <xf numFmtId="0" fontId="18" fillId="4" borderId="13" xfId="0" applyFont="1" applyFill="1" applyBorder="1" applyAlignment="1" applyProtection="1">
      <alignment horizontal="lef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0" fontId="18" fillId="4" borderId="18" xfId="0" applyFont="1" applyFill="1" applyBorder="1" applyAlignment="1" applyProtection="1">
      <alignment horizontal="left" vertical="center" wrapText="1" indent="1"/>
      <protection locked="0"/>
    </xf>
    <xf numFmtId="0" fontId="18" fillId="4" borderId="23" xfId="0" applyFont="1" applyFill="1" applyBorder="1" applyAlignment="1" applyProtection="1">
      <alignment horizontal="left" vertical="center" wrapText="1" indent="1"/>
      <protection locked="0"/>
    </xf>
    <xf numFmtId="0" fontId="18" fillId="4" borderId="25" xfId="0" applyFont="1" applyFill="1" applyBorder="1" applyAlignment="1" applyProtection="1">
      <alignment horizontal="lef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0" fontId="18" fillId="4" borderId="27" xfId="0" applyFont="1" applyFill="1" applyBorder="1" applyAlignment="1" applyProtection="1">
      <alignment horizontal="left" vertical="center" wrapText="1" inden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Normal="100" workbookViewId="0">
      <selection activeCell="G7" sqref="G7:G1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76" customWidth="1"/>
    <col min="5" max="5" width="10.5703125" style="22" customWidth="1"/>
    <col min="6" max="6" width="103.42578125" style="4" customWidth="1"/>
    <col min="7" max="7" width="31.85546875" style="6" customWidth="1"/>
    <col min="8" max="8" width="23.42578125" style="6" customWidth="1"/>
    <col min="9" max="9" width="19.5703125" style="6" customWidth="1"/>
    <col min="10" max="10" width="16.140625" style="4" customWidth="1"/>
    <col min="11" max="11" width="28.28515625" style="1" hidden="1" customWidth="1"/>
    <col min="12" max="12" width="29.140625" style="1" customWidth="1"/>
    <col min="13" max="13" width="27.140625" style="1" customWidth="1"/>
    <col min="14" max="14" width="41.5703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9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18</v>
      </c>
      <c r="D6" s="29" t="s">
        <v>4</v>
      </c>
      <c r="E6" s="29" t="s">
        <v>19</v>
      </c>
      <c r="F6" s="29" t="s">
        <v>20</v>
      </c>
      <c r="G6" s="30" t="s">
        <v>37</v>
      </c>
      <c r="H6" s="30" t="s">
        <v>29</v>
      </c>
      <c r="I6" s="31" t="s">
        <v>21</v>
      </c>
      <c r="J6" s="29" t="s">
        <v>22</v>
      </c>
      <c r="K6" s="29" t="s">
        <v>36</v>
      </c>
      <c r="L6" s="32" t="s">
        <v>23</v>
      </c>
      <c r="M6" s="33" t="s">
        <v>24</v>
      </c>
      <c r="N6" s="32" t="s">
        <v>25</v>
      </c>
      <c r="O6" s="29" t="s">
        <v>33</v>
      </c>
      <c r="P6" s="32" t="s">
        <v>26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27</v>
      </c>
      <c r="V6" s="32" t="s">
        <v>28</v>
      </c>
    </row>
    <row r="7" spans="1:22" ht="47.25" customHeight="1" thickTop="1" x14ac:dyDescent="0.25">
      <c r="A7" s="36"/>
      <c r="B7" s="37">
        <v>1</v>
      </c>
      <c r="C7" s="38" t="s">
        <v>57</v>
      </c>
      <c r="D7" s="39">
        <v>2</v>
      </c>
      <c r="E7" s="40" t="s">
        <v>32</v>
      </c>
      <c r="F7" s="41" t="s">
        <v>39</v>
      </c>
      <c r="G7" s="178"/>
      <c r="H7" s="42" t="s">
        <v>34</v>
      </c>
      <c r="I7" s="43" t="s">
        <v>43</v>
      </c>
      <c r="J7" s="44" t="s">
        <v>34</v>
      </c>
      <c r="K7" s="45"/>
      <c r="L7" s="46"/>
      <c r="M7" s="47" t="s">
        <v>44</v>
      </c>
      <c r="N7" s="47" t="s">
        <v>45</v>
      </c>
      <c r="O7" s="48" t="s">
        <v>46</v>
      </c>
      <c r="P7" s="49">
        <f>D7*Q7</f>
        <v>320</v>
      </c>
      <c r="Q7" s="50">
        <v>160</v>
      </c>
      <c r="R7" s="185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16</v>
      </c>
    </row>
    <row r="8" spans="1:22" ht="35.25" customHeight="1" x14ac:dyDescent="0.25">
      <c r="A8" s="36"/>
      <c r="B8" s="55">
        <v>2</v>
      </c>
      <c r="C8" s="56" t="s">
        <v>40</v>
      </c>
      <c r="D8" s="57">
        <v>2</v>
      </c>
      <c r="E8" s="58" t="s">
        <v>32</v>
      </c>
      <c r="F8" s="59" t="s">
        <v>41</v>
      </c>
      <c r="G8" s="179"/>
      <c r="H8" s="60" t="s">
        <v>34</v>
      </c>
      <c r="I8" s="61"/>
      <c r="J8" s="62"/>
      <c r="K8" s="63"/>
      <c r="L8" s="64"/>
      <c r="M8" s="65"/>
      <c r="N8" s="65"/>
      <c r="O8" s="66"/>
      <c r="P8" s="67">
        <f>D8*Q8</f>
        <v>500</v>
      </c>
      <c r="Q8" s="68">
        <v>250</v>
      </c>
      <c r="R8" s="186"/>
      <c r="S8" s="69">
        <f>D8*R8</f>
        <v>0</v>
      </c>
      <c r="T8" s="70" t="str">
        <f t="shared" ref="T8:T15" si="1">IF(ISNUMBER(R8), IF(R8&gt;Q8,"NEVYHOVUJE","VYHOVUJE")," ")</f>
        <v xml:space="preserve"> </v>
      </c>
      <c r="U8" s="71"/>
      <c r="V8" s="72" t="s">
        <v>15</v>
      </c>
    </row>
    <row r="9" spans="1:22" ht="61.5" customHeight="1" x14ac:dyDescent="0.25">
      <c r="A9" s="36"/>
      <c r="B9" s="55">
        <v>3</v>
      </c>
      <c r="C9" s="73" t="s">
        <v>55</v>
      </c>
      <c r="D9" s="57">
        <v>1</v>
      </c>
      <c r="E9" s="58" t="s">
        <v>32</v>
      </c>
      <c r="F9" s="74" t="s">
        <v>42</v>
      </c>
      <c r="G9" s="179"/>
      <c r="H9" s="60" t="s">
        <v>34</v>
      </c>
      <c r="I9" s="61"/>
      <c r="J9" s="62"/>
      <c r="K9" s="63"/>
      <c r="L9" s="64"/>
      <c r="M9" s="65"/>
      <c r="N9" s="65"/>
      <c r="O9" s="66"/>
      <c r="P9" s="67">
        <f>D9*Q9</f>
        <v>950</v>
      </c>
      <c r="Q9" s="68">
        <v>950</v>
      </c>
      <c r="R9" s="187"/>
      <c r="S9" s="69">
        <f>D9*R9</f>
        <v>0</v>
      </c>
      <c r="T9" s="70" t="str">
        <f t="shared" ref="T9:T10" si="2">IF(ISNUMBER(R9), IF(R9&gt;Q9,"NEVYHOVUJE","VYHOVUJE")," ")</f>
        <v xml:space="preserve"> </v>
      </c>
      <c r="U9" s="71"/>
      <c r="V9" s="72" t="s">
        <v>17</v>
      </c>
    </row>
    <row r="10" spans="1:22" ht="47.25" customHeight="1" thickBot="1" x14ac:dyDescent="0.3">
      <c r="A10" s="36"/>
      <c r="B10" s="75">
        <v>4</v>
      </c>
      <c r="C10" s="76" t="s">
        <v>56</v>
      </c>
      <c r="D10" s="77">
        <v>2</v>
      </c>
      <c r="E10" s="78" t="s">
        <v>32</v>
      </c>
      <c r="F10" s="79" t="s">
        <v>52</v>
      </c>
      <c r="G10" s="180"/>
      <c r="H10" s="80" t="s">
        <v>34</v>
      </c>
      <c r="I10" s="81"/>
      <c r="J10" s="82"/>
      <c r="K10" s="83"/>
      <c r="L10" s="84"/>
      <c r="M10" s="85"/>
      <c r="N10" s="85"/>
      <c r="O10" s="86"/>
      <c r="P10" s="87">
        <f>D10*Q10</f>
        <v>900</v>
      </c>
      <c r="Q10" s="88">
        <v>450</v>
      </c>
      <c r="R10" s="188"/>
      <c r="S10" s="89">
        <f>D10*R10</f>
        <v>0</v>
      </c>
      <c r="T10" s="90" t="str">
        <f t="shared" si="2"/>
        <v xml:space="preserve"> </v>
      </c>
      <c r="U10" s="91"/>
      <c r="V10" s="92" t="s">
        <v>16</v>
      </c>
    </row>
    <row r="11" spans="1:22" ht="111.75" customHeight="1" x14ac:dyDescent="0.25">
      <c r="A11" s="36"/>
      <c r="B11" s="93">
        <v>5</v>
      </c>
      <c r="C11" s="94" t="s">
        <v>47</v>
      </c>
      <c r="D11" s="95">
        <v>10</v>
      </c>
      <c r="E11" s="96" t="s">
        <v>32</v>
      </c>
      <c r="F11" s="97" t="s">
        <v>53</v>
      </c>
      <c r="G11" s="181"/>
      <c r="H11" s="98" t="s">
        <v>34</v>
      </c>
      <c r="I11" s="99" t="s">
        <v>43</v>
      </c>
      <c r="J11" s="99" t="s">
        <v>34</v>
      </c>
      <c r="K11" s="100"/>
      <c r="L11" s="101"/>
      <c r="M11" s="102" t="s">
        <v>50</v>
      </c>
      <c r="N11" s="102" t="s">
        <v>51</v>
      </c>
      <c r="O11" s="103" t="s">
        <v>46</v>
      </c>
      <c r="P11" s="104">
        <f>D11*Q11</f>
        <v>1600</v>
      </c>
      <c r="Q11" s="105">
        <v>160</v>
      </c>
      <c r="R11" s="189"/>
      <c r="S11" s="106">
        <f>D11*R11</f>
        <v>0</v>
      </c>
      <c r="T11" s="107" t="str">
        <f t="shared" ref="T11:T14" si="3">IF(ISNUMBER(R11), IF(R11&gt;Q11,"NEVYHOVUJE","VYHOVUJE")," ")</f>
        <v xml:space="preserve"> </v>
      </c>
      <c r="U11" s="108"/>
      <c r="V11" s="109" t="s">
        <v>14</v>
      </c>
    </row>
    <row r="12" spans="1:22" ht="47.25" customHeight="1" x14ac:dyDescent="0.25">
      <c r="A12" s="36"/>
      <c r="B12" s="55">
        <v>6</v>
      </c>
      <c r="C12" s="73" t="s">
        <v>54</v>
      </c>
      <c r="D12" s="57">
        <v>2</v>
      </c>
      <c r="E12" s="58" t="s">
        <v>32</v>
      </c>
      <c r="F12" s="110" t="s">
        <v>58</v>
      </c>
      <c r="G12" s="179"/>
      <c r="H12" s="60" t="s">
        <v>34</v>
      </c>
      <c r="I12" s="61"/>
      <c r="J12" s="61"/>
      <c r="K12" s="63"/>
      <c r="L12" s="64"/>
      <c r="M12" s="65"/>
      <c r="N12" s="65"/>
      <c r="O12" s="66"/>
      <c r="P12" s="67">
        <f>D12*Q12</f>
        <v>1400</v>
      </c>
      <c r="Q12" s="68">
        <v>700</v>
      </c>
      <c r="R12" s="187"/>
      <c r="S12" s="69">
        <f>D12*R12</f>
        <v>0</v>
      </c>
      <c r="T12" s="70" t="str">
        <f t="shared" si="3"/>
        <v xml:space="preserve"> </v>
      </c>
      <c r="U12" s="71"/>
      <c r="V12" s="72" t="s">
        <v>17</v>
      </c>
    </row>
    <row r="13" spans="1:22" ht="47.25" customHeight="1" x14ac:dyDescent="0.25">
      <c r="A13" s="36"/>
      <c r="B13" s="55">
        <v>7</v>
      </c>
      <c r="C13" s="56" t="s">
        <v>48</v>
      </c>
      <c r="D13" s="57">
        <v>5</v>
      </c>
      <c r="E13" s="58" t="s">
        <v>32</v>
      </c>
      <c r="F13" s="110" t="s">
        <v>59</v>
      </c>
      <c r="G13" s="179"/>
      <c r="H13" s="60" t="s">
        <v>34</v>
      </c>
      <c r="I13" s="61"/>
      <c r="J13" s="61"/>
      <c r="K13" s="63"/>
      <c r="L13" s="64"/>
      <c r="M13" s="65"/>
      <c r="N13" s="65"/>
      <c r="O13" s="66"/>
      <c r="P13" s="67">
        <f>D13*Q13</f>
        <v>2500</v>
      </c>
      <c r="Q13" s="68">
        <v>500</v>
      </c>
      <c r="R13" s="187"/>
      <c r="S13" s="69">
        <f>D13*R13</f>
        <v>0</v>
      </c>
      <c r="T13" s="70" t="str">
        <f t="shared" si="3"/>
        <v xml:space="preserve"> </v>
      </c>
      <c r="U13" s="71"/>
      <c r="V13" s="72" t="s">
        <v>14</v>
      </c>
    </row>
    <row r="14" spans="1:22" ht="91.5" customHeight="1" x14ac:dyDescent="0.25">
      <c r="A14" s="36"/>
      <c r="B14" s="55">
        <v>8</v>
      </c>
      <c r="C14" s="56" t="s">
        <v>49</v>
      </c>
      <c r="D14" s="57">
        <v>2</v>
      </c>
      <c r="E14" s="58" t="s">
        <v>32</v>
      </c>
      <c r="F14" s="110" t="s">
        <v>60</v>
      </c>
      <c r="G14" s="179"/>
      <c r="H14" s="60" t="s">
        <v>34</v>
      </c>
      <c r="I14" s="61"/>
      <c r="J14" s="61"/>
      <c r="K14" s="63"/>
      <c r="L14" s="64"/>
      <c r="M14" s="65"/>
      <c r="N14" s="65"/>
      <c r="O14" s="66"/>
      <c r="P14" s="67">
        <f>D14*Q14</f>
        <v>3000</v>
      </c>
      <c r="Q14" s="68">
        <v>1500</v>
      </c>
      <c r="R14" s="187"/>
      <c r="S14" s="69">
        <f>D14*R14</f>
        <v>0</v>
      </c>
      <c r="T14" s="70" t="str">
        <f t="shared" si="3"/>
        <v xml:space="preserve"> </v>
      </c>
      <c r="U14" s="71"/>
      <c r="V14" s="72" t="s">
        <v>11</v>
      </c>
    </row>
    <row r="15" spans="1:22" ht="85.5" customHeight="1" thickBot="1" x14ac:dyDescent="0.3">
      <c r="A15" s="36"/>
      <c r="B15" s="111">
        <v>9</v>
      </c>
      <c r="C15" s="112" t="s">
        <v>62</v>
      </c>
      <c r="D15" s="113">
        <v>5</v>
      </c>
      <c r="E15" s="114" t="s">
        <v>32</v>
      </c>
      <c r="F15" s="115" t="s">
        <v>61</v>
      </c>
      <c r="G15" s="182"/>
      <c r="H15" s="116" t="s">
        <v>34</v>
      </c>
      <c r="I15" s="61"/>
      <c r="J15" s="61"/>
      <c r="K15" s="63"/>
      <c r="L15" s="64"/>
      <c r="M15" s="65"/>
      <c r="N15" s="65"/>
      <c r="O15" s="66"/>
      <c r="P15" s="117">
        <f>D15*Q15</f>
        <v>1500</v>
      </c>
      <c r="Q15" s="118">
        <v>300</v>
      </c>
      <c r="R15" s="190"/>
      <c r="S15" s="119">
        <f>D15*R15</f>
        <v>0</v>
      </c>
      <c r="T15" s="120" t="str">
        <f t="shared" si="1"/>
        <v xml:space="preserve"> </v>
      </c>
      <c r="U15" s="71"/>
      <c r="V15" s="121" t="s">
        <v>14</v>
      </c>
    </row>
    <row r="16" spans="1:22" ht="180.75" customHeight="1" thickBot="1" x14ac:dyDescent="0.3">
      <c r="A16" s="36"/>
      <c r="B16" s="122">
        <v>10</v>
      </c>
      <c r="C16" s="123" t="s">
        <v>63</v>
      </c>
      <c r="D16" s="124">
        <v>4</v>
      </c>
      <c r="E16" s="125" t="s">
        <v>32</v>
      </c>
      <c r="F16" s="126" t="s">
        <v>66</v>
      </c>
      <c r="G16" s="183"/>
      <c r="H16" s="127" t="s">
        <v>34</v>
      </c>
      <c r="I16" s="128" t="s">
        <v>43</v>
      </c>
      <c r="J16" s="128" t="s">
        <v>34</v>
      </c>
      <c r="K16" s="129"/>
      <c r="L16" s="130"/>
      <c r="M16" s="131" t="s">
        <v>64</v>
      </c>
      <c r="N16" s="131" t="s">
        <v>65</v>
      </c>
      <c r="O16" s="132" t="s">
        <v>46</v>
      </c>
      <c r="P16" s="133">
        <f>D16*Q16</f>
        <v>4000</v>
      </c>
      <c r="Q16" s="134">
        <v>1000</v>
      </c>
      <c r="R16" s="191"/>
      <c r="S16" s="135">
        <f>D16*R16</f>
        <v>0</v>
      </c>
      <c r="T16" s="136" t="str">
        <f t="shared" ref="T16" si="4">IF(ISNUMBER(R16), IF(R16&gt;Q16,"NEVYHOVUJE","VYHOVUJE")," ")</f>
        <v xml:space="preserve"> </v>
      </c>
      <c r="U16" s="137"/>
      <c r="V16" s="138" t="s">
        <v>13</v>
      </c>
    </row>
    <row r="17" spans="1:22" ht="209.25" customHeight="1" thickBot="1" x14ac:dyDescent="0.3">
      <c r="A17" s="36"/>
      <c r="B17" s="139">
        <v>11</v>
      </c>
      <c r="C17" s="140" t="s">
        <v>67</v>
      </c>
      <c r="D17" s="141">
        <v>2</v>
      </c>
      <c r="E17" s="142" t="s">
        <v>32</v>
      </c>
      <c r="F17" s="143" t="s">
        <v>70</v>
      </c>
      <c r="G17" s="184"/>
      <c r="H17" s="144" t="s">
        <v>34</v>
      </c>
      <c r="I17" s="145" t="s">
        <v>43</v>
      </c>
      <c r="J17" s="145" t="s">
        <v>34</v>
      </c>
      <c r="K17" s="146"/>
      <c r="L17" s="147"/>
      <c r="M17" s="148" t="s">
        <v>68</v>
      </c>
      <c r="N17" s="148" t="s">
        <v>69</v>
      </c>
      <c r="O17" s="149" t="s">
        <v>46</v>
      </c>
      <c r="P17" s="150">
        <f>D17*Q17</f>
        <v>1400</v>
      </c>
      <c r="Q17" s="151">
        <v>700</v>
      </c>
      <c r="R17" s="192"/>
      <c r="S17" s="152">
        <f>D17*R17</f>
        <v>0</v>
      </c>
      <c r="T17" s="153" t="str">
        <f t="shared" ref="T17" si="5">IF(ISNUMBER(R17), IF(R17&gt;Q17,"NEVYHOVUJE","VYHOVUJE")," ")</f>
        <v xml:space="preserve"> </v>
      </c>
      <c r="U17" s="154"/>
      <c r="V17" s="155" t="s">
        <v>12</v>
      </c>
    </row>
    <row r="18" spans="1:22" ht="17.45" customHeight="1" thickTop="1" thickBot="1" x14ac:dyDescent="0.3"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56" t="s">
        <v>31</v>
      </c>
      <c r="C19" s="156"/>
      <c r="D19" s="156"/>
      <c r="E19" s="156"/>
      <c r="F19" s="156"/>
      <c r="G19" s="156"/>
      <c r="H19" s="157"/>
      <c r="I19" s="157"/>
      <c r="J19" s="158"/>
      <c r="K19" s="158"/>
      <c r="L19" s="27"/>
      <c r="M19" s="27"/>
      <c r="N19" s="27"/>
      <c r="O19" s="159"/>
      <c r="P19" s="159"/>
      <c r="Q19" s="160" t="s">
        <v>9</v>
      </c>
      <c r="R19" s="161" t="s">
        <v>10</v>
      </c>
      <c r="S19" s="162"/>
      <c r="T19" s="163"/>
      <c r="U19" s="164"/>
      <c r="V19" s="165"/>
    </row>
    <row r="20" spans="1:22" ht="50.45" customHeight="1" thickTop="1" thickBot="1" x14ac:dyDescent="0.3">
      <c r="B20" s="166" t="s">
        <v>30</v>
      </c>
      <c r="C20" s="166"/>
      <c r="D20" s="166"/>
      <c r="E20" s="166"/>
      <c r="F20" s="166"/>
      <c r="G20" s="166"/>
      <c r="H20" s="166"/>
      <c r="I20" s="167"/>
      <c r="L20" s="7"/>
      <c r="M20" s="7"/>
      <c r="N20" s="7"/>
      <c r="O20" s="168"/>
      <c r="P20" s="168"/>
      <c r="Q20" s="169">
        <f>SUM(P7:P17)</f>
        <v>18070</v>
      </c>
      <c r="R20" s="170">
        <f>SUM(S7:S17)</f>
        <v>0</v>
      </c>
      <c r="S20" s="171"/>
      <c r="T20" s="172"/>
    </row>
    <row r="21" spans="1:22" ht="15.75" thickTop="1" x14ac:dyDescent="0.25">
      <c r="B21" s="173" t="s">
        <v>35</v>
      </c>
      <c r="C21" s="173"/>
      <c r="D21" s="173"/>
      <c r="E21" s="173"/>
      <c r="F21" s="173"/>
      <c r="G21" s="173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1:22" x14ac:dyDescent="0.25">
      <c r="B22" s="174"/>
      <c r="C22" s="174"/>
      <c r="D22" s="174"/>
      <c r="E22" s="174"/>
      <c r="F22" s="1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74"/>
      <c r="C23" s="174"/>
      <c r="D23" s="174"/>
      <c r="E23" s="174"/>
      <c r="F23" s="1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74"/>
      <c r="C24" s="174"/>
      <c r="D24" s="174"/>
      <c r="E24" s="174"/>
      <c r="F24" s="1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ht="19.899999999999999" customHeight="1" x14ac:dyDescent="0.25">
      <c r="C25" s="158"/>
      <c r="D25" s="175"/>
      <c r="E25" s="158"/>
      <c r="F25" s="1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H26" s="177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58"/>
      <c r="D27" s="175"/>
      <c r="E27" s="158"/>
      <c r="F27" s="1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58"/>
      <c r="D28" s="175"/>
      <c r="E28" s="158"/>
      <c r="F28" s="1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58"/>
      <c r="D29" s="175"/>
      <c r="E29" s="158"/>
      <c r="F29" s="1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58"/>
      <c r="D30" s="175"/>
      <c r="E30" s="158"/>
      <c r="F30" s="1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58"/>
      <c r="D31" s="175"/>
      <c r="E31" s="158"/>
      <c r="F31" s="1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58"/>
      <c r="D32" s="175"/>
      <c r="E32" s="158"/>
      <c r="F32" s="1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58"/>
      <c r="D33" s="175"/>
      <c r="E33" s="158"/>
      <c r="F33" s="1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58"/>
      <c r="D34" s="175"/>
      <c r="E34" s="158"/>
      <c r="F34" s="1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58"/>
      <c r="D35" s="175"/>
      <c r="E35" s="158"/>
      <c r="F35" s="1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58"/>
      <c r="D36" s="175"/>
      <c r="E36" s="158"/>
      <c r="F36" s="1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58"/>
      <c r="D37" s="175"/>
      <c r="E37" s="158"/>
      <c r="F37" s="1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58"/>
      <c r="D38" s="175"/>
      <c r="E38" s="158"/>
      <c r="F38" s="1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58"/>
      <c r="D39" s="175"/>
      <c r="E39" s="158"/>
      <c r="F39" s="1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58"/>
      <c r="D40" s="175"/>
      <c r="E40" s="158"/>
      <c r="F40" s="1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58"/>
      <c r="D41" s="175"/>
      <c r="E41" s="158"/>
      <c r="F41" s="1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58"/>
      <c r="D42" s="175"/>
      <c r="E42" s="158"/>
      <c r="F42" s="1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58"/>
      <c r="D43" s="175"/>
      <c r="E43" s="158"/>
      <c r="F43" s="1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58"/>
      <c r="D44" s="175"/>
      <c r="E44" s="158"/>
      <c r="F44" s="1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58"/>
      <c r="D45" s="175"/>
      <c r="E45" s="158"/>
      <c r="F45" s="1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58"/>
      <c r="D46" s="175"/>
      <c r="E46" s="158"/>
      <c r="F46" s="1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58"/>
      <c r="D47" s="175"/>
      <c r="E47" s="158"/>
      <c r="F47" s="1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58"/>
      <c r="D48" s="175"/>
      <c r="E48" s="158"/>
      <c r="F48" s="1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8"/>
      <c r="D49" s="175"/>
      <c r="E49" s="158"/>
      <c r="F49" s="1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8"/>
      <c r="D50" s="175"/>
      <c r="E50" s="158"/>
      <c r="F50" s="1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8"/>
      <c r="D51" s="175"/>
      <c r="E51" s="158"/>
      <c r="F51" s="1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8"/>
      <c r="D52" s="175"/>
      <c r="E52" s="158"/>
      <c r="F52" s="1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8"/>
      <c r="D53" s="175"/>
      <c r="E53" s="158"/>
      <c r="F53" s="1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8"/>
      <c r="D54" s="175"/>
      <c r="E54" s="158"/>
      <c r="F54" s="1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8"/>
      <c r="D55" s="175"/>
      <c r="E55" s="158"/>
      <c r="F55" s="1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8"/>
      <c r="D56" s="175"/>
      <c r="E56" s="158"/>
      <c r="F56" s="1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8"/>
      <c r="D57" s="175"/>
      <c r="E57" s="158"/>
      <c r="F57" s="1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8"/>
      <c r="D58" s="175"/>
      <c r="E58" s="158"/>
      <c r="F58" s="1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8"/>
      <c r="D59" s="175"/>
      <c r="E59" s="158"/>
      <c r="F59" s="1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8"/>
      <c r="D60" s="175"/>
      <c r="E60" s="158"/>
      <c r="F60" s="1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8"/>
      <c r="D61" s="175"/>
      <c r="E61" s="158"/>
      <c r="F61" s="1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8"/>
      <c r="D62" s="175"/>
      <c r="E62" s="158"/>
      <c r="F62" s="1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8"/>
      <c r="D63" s="175"/>
      <c r="E63" s="158"/>
      <c r="F63" s="1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8"/>
      <c r="D64" s="175"/>
      <c r="E64" s="158"/>
      <c r="F64" s="1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8"/>
      <c r="D65" s="175"/>
      <c r="E65" s="158"/>
      <c r="F65" s="1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8"/>
      <c r="D66" s="175"/>
      <c r="E66" s="158"/>
      <c r="F66" s="1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8"/>
      <c r="D67" s="175"/>
      <c r="E67" s="158"/>
      <c r="F67" s="1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8"/>
      <c r="D68" s="175"/>
      <c r="E68" s="158"/>
      <c r="F68" s="1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8"/>
      <c r="D69" s="175"/>
      <c r="E69" s="158"/>
      <c r="F69" s="1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8"/>
      <c r="D70" s="175"/>
      <c r="E70" s="158"/>
      <c r="F70" s="1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8"/>
      <c r="D71" s="175"/>
      <c r="E71" s="158"/>
      <c r="F71" s="1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8"/>
      <c r="D72" s="175"/>
      <c r="E72" s="158"/>
      <c r="F72" s="1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8"/>
      <c r="D73" s="175"/>
      <c r="E73" s="158"/>
      <c r="F73" s="1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8"/>
      <c r="D74" s="175"/>
      <c r="E74" s="158"/>
      <c r="F74" s="1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8"/>
      <c r="D75" s="175"/>
      <c r="E75" s="158"/>
      <c r="F75" s="1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8"/>
      <c r="D76" s="175"/>
      <c r="E76" s="158"/>
      <c r="F76" s="1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8"/>
      <c r="D77" s="175"/>
      <c r="E77" s="158"/>
      <c r="F77" s="1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8"/>
      <c r="D78" s="175"/>
      <c r="E78" s="158"/>
      <c r="F78" s="1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8"/>
      <c r="D79" s="175"/>
      <c r="E79" s="158"/>
      <c r="F79" s="1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8"/>
      <c r="D80" s="175"/>
      <c r="E80" s="158"/>
      <c r="F80" s="1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8"/>
      <c r="D81" s="175"/>
      <c r="E81" s="158"/>
      <c r="F81" s="1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8"/>
      <c r="D82" s="175"/>
      <c r="E82" s="158"/>
      <c r="F82" s="1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8"/>
      <c r="D83" s="175"/>
      <c r="E83" s="158"/>
      <c r="F83" s="1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8"/>
      <c r="D84" s="175"/>
      <c r="E84" s="158"/>
      <c r="F84" s="1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8"/>
      <c r="D85" s="175"/>
      <c r="E85" s="158"/>
      <c r="F85" s="1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8"/>
      <c r="D86" s="175"/>
      <c r="E86" s="158"/>
      <c r="F86" s="1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8"/>
      <c r="D87" s="175"/>
      <c r="E87" s="158"/>
      <c r="F87" s="1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8"/>
      <c r="D88" s="175"/>
      <c r="E88" s="158"/>
      <c r="F88" s="1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8"/>
      <c r="D89" s="175"/>
      <c r="E89" s="158"/>
      <c r="F89" s="1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8"/>
      <c r="D90" s="175"/>
      <c r="E90" s="158"/>
      <c r="F90" s="1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8"/>
      <c r="D91" s="175"/>
      <c r="E91" s="158"/>
      <c r="F91" s="1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8"/>
      <c r="D92" s="175"/>
      <c r="E92" s="158"/>
      <c r="F92" s="1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8"/>
      <c r="D93" s="175"/>
      <c r="E93" s="158"/>
      <c r="F93" s="1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8"/>
      <c r="D94" s="175"/>
      <c r="E94" s="158"/>
      <c r="F94" s="1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8"/>
      <c r="D95" s="175"/>
      <c r="E95" s="158"/>
      <c r="F95" s="1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8"/>
      <c r="D96" s="175"/>
      <c r="E96" s="158"/>
      <c r="F96" s="15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8"/>
      <c r="D97" s="175"/>
      <c r="E97" s="158"/>
      <c r="F97" s="15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8"/>
      <c r="D98" s="175"/>
      <c r="E98" s="158"/>
      <c r="F98" s="15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8"/>
      <c r="D99" s="175"/>
      <c r="E99" s="158"/>
      <c r="F99" s="15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58"/>
      <c r="D100" s="175"/>
      <c r="E100" s="158"/>
      <c r="F100" s="15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58"/>
      <c r="D101" s="175"/>
      <c r="E101" s="158"/>
      <c r="F101" s="15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58"/>
      <c r="D102" s="175"/>
      <c r="E102" s="158"/>
      <c r="F102" s="15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58"/>
      <c r="D103" s="175"/>
      <c r="E103" s="158"/>
      <c r="F103" s="15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58"/>
      <c r="D104" s="175"/>
      <c r="E104" s="158"/>
      <c r="F104" s="15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58"/>
      <c r="D105" s="175"/>
      <c r="E105" s="158"/>
      <c r="F105" s="158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58"/>
      <c r="D106" s="175"/>
      <c r="E106" s="158"/>
      <c r="F106" s="158"/>
      <c r="G106" s="16"/>
      <c r="H106" s="16"/>
      <c r="I106" s="11"/>
      <c r="J106" s="11"/>
      <c r="K106" s="11"/>
      <c r="L106" s="11"/>
      <c r="M106" s="11"/>
      <c r="N106" s="17"/>
      <c r="O106" s="17"/>
      <c r="P106" s="17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</sheetData>
  <sheetProtection algorithmName="SHA-512" hashValue="UM7i4TdCMHuHb/rfjgtDcYZ/rbHoccuI6/D/WNwPdbp2JqovylFe7FmXo0llhIdQy14ZtJC9QJRHPxluGcl0Eg==" saltValue="MyuLzmBJyxQS5Rnnt+26DQ==" spinCount="100000" sheet="1" objects="1" scenarios="1"/>
  <mergeCells count="24">
    <mergeCell ref="B21:G21"/>
    <mergeCell ref="R20:T20"/>
    <mergeCell ref="R19:T19"/>
    <mergeCell ref="B19:G19"/>
    <mergeCell ref="B1:D1"/>
    <mergeCell ref="G5:H5"/>
    <mergeCell ref="G2:N3"/>
    <mergeCell ref="M7:M10"/>
    <mergeCell ref="N7:N10"/>
    <mergeCell ref="B20:H20"/>
    <mergeCell ref="I7:I10"/>
    <mergeCell ref="J7:J10"/>
    <mergeCell ref="K7:K10"/>
    <mergeCell ref="L7:L10"/>
    <mergeCell ref="O7:O10"/>
    <mergeCell ref="U7:U10"/>
    <mergeCell ref="I11:I15"/>
    <mergeCell ref="J11:J15"/>
    <mergeCell ref="K11:K15"/>
    <mergeCell ref="L11:L15"/>
    <mergeCell ref="M11:M15"/>
    <mergeCell ref="N11:N15"/>
    <mergeCell ref="O11:O15"/>
    <mergeCell ref="U11:U15"/>
  </mergeCells>
  <conditionalFormatting sqref="B7:B1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7">
    <cfRule type="containsBlanks" dxfId="6" priority="1">
      <formula>LEN(TRIM(D7))=0</formula>
    </cfRule>
  </conditionalFormatting>
  <conditionalFormatting sqref="G7:H17 R7:R1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7">
    <cfRule type="notContainsBlanks" dxfId="2" priority="70">
      <formula>LEN(TRIM(G7))&gt;0</formula>
    </cfRule>
  </conditionalFormatting>
  <conditionalFormatting sqref="T7:T1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07920C-1542-4F6A-85DE-70939DCAFEA1}">
          <x14:formula1>
            <xm:f>#REF!</xm:f>
          </x14:formula1>
          <xm:sqref>V12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2024-08-19T10:03:41Z</cp:lastPrinted>
  <dcterms:created xsi:type="dcterms:W3CDTF">2014-03-05T12:43:32Z</dcterms:created>
  <dcterms:modified xsi:type="dcterms:W3CDTF">2024-08-19T12:11:55Z</dcterms:modified>
</cp:coreProperties>
</file>