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6\1 výzva\"/>
    </mc:Choice>
  </mc:AlternateContent>
  <xr:revisionPtr revIDLastSave="0" documentId="13_ncr:1_{D647160A-7A0C-40B3-9D56-A6487A55E4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1" l="1"/>
  <c r="S16" i="1"/>
  <c r="R12" i="1"/>
  <c r="S11" i="1"/>
  <c r="R15" i="1"/>
  <c r="O12" i="1"/>
  <c r="O13" i="1"/>
  <c r="O14" i="1"/>
  <c r="O15" i="1"/>
  <c r="O16" i="1"/>
  <c r="O17" i="1"/>
  <c r="R14" i="1"/>
  <c r="S14" i="1"/>
  <c r="R17" i="1"/>
  <c r="S17" i="1"/>
  <c r="H12" i="1"/>
  <c r="H13" i="1"/>
  <c r="H14" i="1"/>
  <c r="H15" i="1"/>
  <c r="H16" i="1"/>
  <c r="H17" i="1"/>
  <c r="O11" i="1"/>
  <c r="R11" i="1"/>
  <c r="H11" i="1"/>
  <c r="O10" i="1"/>
  <c r="R10" i="1"/>
  <c r="S10" i="1"/>
  <c r="H10" i="1"/>
  <c r="R9" i="1"/>
  <c r="S9" i="1"/>
  <c r="O9" i="1"/>
  <c r="H9" i="1"/>
  <c r="S13" i="1" l="1"/>
  <c r="R16" i="1"/>
  <c r="S15" i="1"/>
  <c r="S12" i="1"/>
  <c r="H7" i="1"/>
  <c r="H8" i="1"/>
  <c r="S8" i="1" l="1"/>
  <c r="R8" i="1"/>
  <c r="O8" i="1"/>
  <c r="O7" i="1" l="1"/>
  <c r="P20" i="1" s="1"/>
  <c r="S7" i="1" l="1"/>
  <c r="R7" i="1"/>
  <c r="Q20" i="1" s="1"/>
</calcChain>
</file>

<file path=xl/sharedStrings.xml><?xml version="1.0" encoding="utf-8"?>
<sst xmlns="http://schemas.openxmlformats.org/spreadsheetml/2006/main" count="82" uniqueCount="58">
  <si>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</si>
  <si>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</si>
  <si>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</si>
  <si>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</si>
  <si>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</si>
  <si>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</si>
  <si>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</si>
  <si>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</si>
  <si>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</si>
  <si>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</si>
  <si>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</si>
  <si>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</si>
  <si>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</si>
  <si>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</si>
  <si>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</si>
  <si>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</si>
  <si>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</si>
  <si>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</si>
  <si>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</si>
  <si>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</si>
  <si>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</si>
  <si>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</si>
  <si>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</si>
  <si>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</si>
  <si>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</si>
  <si>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</si>
  <si>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</si>
  <si>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</si>
  <si>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</si>
  <si>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</si>
  <si>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</si>
  <si>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046 - 2024 (originální)</t>
  </si>
  <si>
    <t>ks</t>
  </si>
  <si>
    <t xml:space="preserve">Odpadní nádobka na toner pro tiskárnu Triumph Adler 3505ci </t>
  </si>
  <si>
    <t>NTIS - Ing. Markéta Lintimerová,
Tel.: 37763 2543</t>
  </si>
  <si>
    <t>KGM - Bc. Petra Bláhová,
Tel.: 735 713 952</t>
  </si>
  <si>
    <t>Technická 8,
301 00 Plzeň,
Fakulta aplikovaných věd - Katedra geomatiky,
místnost UN 640</t>
  </si>
  <si>
    <t>NE</t>
  </si>
  <si>
    <t>Technická 8, 
301 00 Plzeň,
Fakulta aplikovaných věd - NTIS,
místnost UN 526</t>
  </si>
  <si>
    <t>PC - Ivana Jílková,
Tel.: 737 574 516,
37763 1085</t>
  </si>
  <si>
    <t>Univerzitní 22, 
301 00 Plzeň, 
budova Fakulty strojní - Projektové centrum, 
místnost UF 234</t>
  </si>
  <si>
    <r>
      <t>Toner do tiskárny Triumph Adler 3505ci -</t>
    </r>
    <r>
      <rPr>
        <b/>
        <sz val="11"/>
        <color theme="1"/>
        <rFont val="Calibri"/>
        <family val="2"/>
        <charset val="238"/>
        <scheme val="minor"/>
      </rPr>
      <t xml:space="preserve"> černý (black)</t>
    </r>
  </si>
  <si>
    <r>
      <t xml:space="preserve">Toner do tiskárny Triumph Adler 3505ci - </t>
    </r>
    <r>
      <rPr>
        <b/>
        <sz val="11"/>
        <color theme="1"/>
        <rFont val="Calibri"/>
        <family val="2"/>
        <charset val="238"/>
        <scheme val="minor"/>
      </rPr>
      <t>azurový (cyan)</t>
    </r>
  </si>
  <si>
    <r>
      <t>Toner do tiskárny Triumph Adler 3505ci -</t>
    </r>
    <r>
      <rPr>
        <b/>
        <sz val="11"/>
        <color theme="1"/>
        <rFont val="Calibri"/>
        <family val="2"/>
        <charset val="238"/>
        <scheme val="minor"/>
      </rPr>
      <t xml:space="preserve"> žlutý (yellow)</t>
    </r>
  </si>
  <si>
    <r>
      <t>Toner do tiskárny Triumph Adler 3505ci -</t>
    </r>
    <r>
      <rPr>
        <b/>
        <sz val="11"/>
        <color theme="1"/>
        <rFont val="Calibri"/>
        <family val="2"/>
        <charset val="238"/>
        <scheme val="minor"/>
      </rPr>
      <t xml:space="preserve"> purpurový (magenta)</t>
    </r>
  </si>
  <si>
    <r>
      <t xml:space="preserve">Toner do tiskárny  Laser Jet Pro MFP M227 sdn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</si>
  <si>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25 000 stran</t>
  </si>
  <si>
    <t>Originální toner. Výtěžnost 15 000 stran.</t>
  </si>
  <si>
    <t>Výtěžnost 25 000 / 100 000 stran.</t>
  </si>
  <si>
    <t>Originální toner. Výtěžnost min. 1 600 stran.</t>
  </si>
  <si>
    <t>Odpadní nádobka na toner s výtěžností min. 25 000 stran.</t>
  </si>
  <si>
    <t>Originální toner. Výtěžnost 1 500 stran.</t>
  </si>
  <si>
    <t>Originální toner. Výtěžnost 7 000 stran.</t>
  </si>
  <si>
    <r>
      <t xml:space="preserve">Toner do tiskárny OKI MC573 -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</si>
  <si>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OKI MC573 - </t>
    </r>
    <r>
      <rPr>
        <b/>
        <sz val="11"/>
        <color theme="1"/>
        <rFont val="Calibri"/>
        <family val="2"/>
        <charset val="238"/>
        <scheme val="minor"/>
      </rPr>
      <t>růžový</t>
    </r>
  </si>
  <si>
    <r>
      <t>Toner do tiskárny OKI MC573 -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</si>
  <si>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r>
      <t xml:space="preserve">Toner do tiskárny OKI MC573 -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</si>
  <si>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odpadní nádoba pro Triumph Adler 3505ci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</si>
</sst>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6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left" vertical="center" wrapText="1" inden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24" xfId="0" applyFont="1" applyFill="1" applyBorder="1" applyAlignment="1">
      <alignment horizontal="left" vertical="center" wrapText="1" indent="1"/>
    </xf>
    <xf numFmtId="0" fontId="0" fillId="3" borderId="18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24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7"/>
  <sheetViews>
    <sheetView tabSelected="1" zoomScale="60" zoomScaleNormal="60" workbookViewId="0">
      <selection activeCell="G3" sqref="G3:N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2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7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0" t="s">
        <v>31</v>
      </c>
      <c r="C1" s="111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3.25" customHeight="1" x14ac:dyDescent="0.25">
      <c r="B3" s="13"/>
      <c r="C3" s="58" t="s">
        <v>0</v>
      </c>
      <c r="D3" s="12"/>
      <c r="E3" s="12"/>
      <c r="F3" s="12"/>
      <c r="G3" s="122"/>
      <c r="H3" s="122"/>
      <c r="I3" s="122"/>
      <c r="J3" s="122"/>
      <c r="K3" s="122"/>
      <c r="L3" s="122"/>
      <c r="M3" s="122"/>
      <c r="N3" s="122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109" t="s">
        <v>8</v>
      </c>
      <c r="S6" s="109" t="s">
        <v>9</v>
      </c>
      <c r="T6" s="35" t="s">
        <v>26</v>
      </c>
      <c r="U6" s="35" t="s">
        <v>27</v>
      </c>
    </row>
    <row r="7" spans="2:21" ht="41.25" customHeight="1" thickTop="1" x14ac:dyDescent="0.25">
      <c r="B7" s="50">
        <v>1</v>
      </c>
      <c r="C7" s="99" t="s">
        <v>41</v>
      </c>
      <c r="D7" s="51">
        <v>1</v>
      </c>
      <c r="E7" s="52" t="s">
        <v>32</v>
      </c>
      <c r="F7" s="99" t="s">
        <v>46</v>
      </c>
      <c r="G7" s="152"/>
      <c r="H7" s="53" t="str">
        <f t="shared" ref="H7:H17" si="0">IF(P7&gt;1999,"ANO","NE")</f>
        <v>ANO</v>
      </c>
      <c r="I7" s="128" t="s">
        <v>28</v>
      </c>
      <c r="J7" s="135" t="s">
        <v>37</v>
      </c>
      <c r="K7" s="138"/>
      <c r="L7" s="149" t="s">
        <v>34</v>
      </c>
      <c r="M7" s="149" t="s">
        <v>38</v>
      </c>
      <c r="N7" s="127" t="s">
        <v>30</v>
      </c>
      <c r="O7" s="54">
        <f>D7*P7</f>
        <v>2500</v>
      </c>
      <c r="P7" s="55">
        <v>2500</v>
      </c>
      <c r="Q7" s="159"/>
      <c r="R7" s="56">
        <f>D7*Q7</f>
        <v>0</v>
      </c>
      <c r="S7" s="57" t="str">
        <f t="shared" ref="S7" si="1">IF(ISNUMBER(Q7), IF(Q7&gt;P7,"NEVYHOVUJE","VYHOVUJE")," ")</f>
        <v xml:space="preserve"> </v>
      </c>
      <c r="T7" s="141"/>
      <c r="U7" s="141" t="s">
        <v>10</v>
      </c>
    </row>
    <row r="8" spans="2:21" ht="41.25" customHeight="1" x14ac:dyDescent="0.25">
      <c r="B8" s="42">
        <v>2</v>
      </c>
      <c r="C8" s="100" t="s">
        <v>42</v>
      </c>
      <c r="D8" s="43">
        <v>1</v>
      </c>
      <c r="E8" s="44" t="s">
        <v>32</v>
      </c>
      <c r="F8" s="100" t="s">
        <v>47</v>
      </c>
      <c r="G8" s="153"/>
      <c r="H8" s="45" t="str">
        <f t="shared" si="0"/>
        <v>ANO</v>
      </c>
      <c r="I8" s="129"/>
      <c r="J8" s="136"/>
      <c r="K8" s="139"/>
      <c r="L8" s="136"/>
      <c r="M8" s="136"/>
      <c r="N8" s="123"/>
      <c r="O8" s="46">
        <f t="shared" ref="O8:O17" si="2">D8*P8</f>
        <v>3100</v>
      </c>
      <c r="P8" s="47">
        <v>3100</v>
      </c>
      <c r="Q8" s="160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42"/>
      <c r="U8" s="142"/>
    </row>
    <row r="9" spans="2:21" ht="41.25" customHeight="1" x14ac:dyDescent="0.25">
      <c r="B9" s="42">
        <v>3</v>
      </c>
      <c r="C9" s="100" t="s">
        <v>43</v>
      </c>
      <c r="D9" s="43">
        <v>1</v>
      </c>
      <c r="E9" s="44" t="s">
        <v>32</v>
      </c>
      <c r="F9" s="100" t="s">
        <v>47</v>
      </c>
      <c r="G9" s="153"/>
      <c r="H9" s="45" t="str">
        <f t="shared" si="0"/>
        <v>ANO</v>
      </c>
      <c r="I9" s="129"/>
      <c r="J9" s="136"/>
      <c r="K9" s="139"/>
      <c r="L9" s="136"/>
      <c r="M9" s="136"/>
      <c r="N9" s="123"/>
      <c r="O9" s="46">
        <f t="shared" si="2"/>
        <v>3100</v>
      </c>
      <c r="P9" s="47">
        <v>3100</v>
      </c>
      <c r="Q9" s="160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42"/>
      <c r="U9" s="142"/>
    </row>
    <row r="10" spans="2:21" ht="41.25" customHeight="1" x14ac:dyDescent="0.25">
      <c r="B10" s="42">
        <v>4</v>
      </c>
      <c r="C10" s="100" t="s">
        <v>44</v>
      </c>
      <c r="D10" s="43">
        <v>1</v>
      </c>
      <c r="E10" s="44" t="s">
        <v>32</v>
      </c>
      <c r="F10" s="100" t="s">
        <v>47</v>
      </c>
      <c r="G10" s="153"/>
      <c r="H10" s="45" t="str">
        <f t="shared" si="0"/>
        <v>ANO</v>
      </c>
      <c r="I10" s="129"/>
      <c r="J10" s="136"/>
      <c r="K10" s="139"/>
      <c r="L10" s="136"/>
      <c r="M10" s="136"/>
      <c r="N10" s="123"/>
      <c r="O10" s="46">
        <f t="shared" si="2"/>
        <v>3100</v>
      </c>
      <c r="P10" s="47">
        <v>3100</v>
      </c>
      <c r="Q10" s="160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42"/>
      <c r="U10" s="143"/>
    </row>
    <row r="11" spans="2:21" ht="41.25" customHeight="1" thickBot="1" x14ac:dyDescent="0.3">
      <c r="B11" s="59">
        <v>5</v>
      </c>
      <c r="C11" s="104" t="s">
        <v>57</v>
      </c>
      <c r="D11" s="60">
        <v>3</v>
      </c>
      <c r="E11" s="61" t="s">
        <v>32</v>
      </c>
      <c r="F11" s="104" t="s">
        <v>48</v>
      </c>
      <c r="G11" s="154"/>
      <c r="H11" s="71" t="str">
        <f t="shared" si="0"/>
        <v>NE</v>
      </c>
      <c r="I11" s="130"/>
      <c r="J11" s="137"/>
      <c r="K11" s="140"/>
      <c r="L11" s="137"/>
      <c r="M11" s="137"/>
      <c r="N11" s="123"/>
      <c r="O11" s="72">
        <f t="shared" si="2"/>
        <v>600</v>
      </c>
      <c r="P11" s="62">
        <v>200</v>
      </c>
      <c r="Q11" s="161"/>
      <c r="R11" s="73">
        <f t="shared" ref="R11" si="9">D11*Q11</f>
        <v>0</v>
      </c>
      <c r="S11" s="74" t="str">
        <f t="shared" ref="S11" si="10">IF(ISNUMBER(Q11), IF(Q11&gt;P11,"NEVYHOVUJE","VYHOVUJE")," ")</f>
        <v xml:space="preserve"> </v>
      </c>
      <c r="T11" s="142"/>
      <c r="U11" s="61" t="s">
        <v>13</v>
      </c>
    </row>
    <row r="12" spans="2:21" ht="41.25" customHeight="1" x14ac:dyDescent="0.25">
      <c r="B12" s="82">
        <v>6</v>
      </c>
      <c r="C12" s="101" t="s">
        <v>45</v>
      </c>
      <c r="D12" s="83">
        <v>1</v>
      </c>
      <c r="E12" s="84" t="s">
        <v>32</v>
      </c>
      <c r="F12" s="101" t="s">
        <v>49</v>
      </c>
      <c r="G12" s="155"/>
      <c r="H12" s="85" t="str">
        <f t="shared" si="0"/>
        <v>NE</v>
      </c>
      <c r="I12" s="131" t="s">
        <v>28</v>
      </c>
      <c r="J12" s="131" t="s">
        <v>37</v>
      </c>
      <c r="K12" s="147"/>
      <c r="L12" s="131" t="s">
        <v>35</v>
      </c>
      <c r="M12" s="150" t="s">
        <v>36</v>
      </c>
      <c r="N12" s="125" t="s">
        <v>30</v>
      </c>
      <c r="O12" s="86">
        <f t="shared" si="2"/>
        <v>1600</v>
      </c>
      <c r="P12" s="87">
        <v>1600</v>
      </c>
      <c r="Q12" s="162"/>
      <c r="R12" s="88">
        <f t="shared" ref="R12:R17" si="11">D12*Q12</f>
        <v>0</v>
      </c>
      <c r="S12" s="89" t="str">
        <f t="shared" ref="S12:S17" si="12">IF(ISNUMBER(Q12), IF(Q12&gt;P12,"NEVYHOVUJE","VYHOVUJE")," ")</f>
        <v xml:space="preserve"> </v>
      </c>
      <c r="T12" s="145"/>
      <c r="U12" s="84" t="s">
        <v>10</v>
      </c>
    </row>
    <row r="13" spans="2:21" ht="41.25" customHeight="1" thickBot="1" x14ac:dyDescent="0.3">
      <c r="B13" s="90">
        <v>7</v>
      </c>
      <c r="C13" s="91" t="s">
        <v>33</v>
      </c>
      <c r="D13" s="92">
        <v>3</v>
      </c>
      <c r="E13" s="93" t="s">
        <v>32</v>
      </c>
      <c r="F13" s="105" t="s">
        <v>50</v>
      </c>
      <c r="G13" s="156"/>
      <c r="H13" s="94" t="str">
        <f t="shared" si="0"/>
        <v>NE</v>
      </c>
      <c r="I13" s="132"/>
      <c r="J13" s="132"/>
      <c r="K13" s="140"/>
      <c r="L13" s="130"/>
      <c r="M13" s="130"/>
      <c r="N13" s="126"/>
      <c r="O13" s="95">
        <f t="shared" si="2"/>
        <v>900</v>
      </c>
      <c r="P13" s="96">
        <v>300</v>
      </c>
      <c r="Q13" s="163"/>
      <c r="R13" s="97">
        <f t="shared" si="11"/>
        <v>0</v>
      </c>
      <c r="S13" s="98" t="str">
        <f t="shared" si="12"/>
        <v xml:space="preserve"> </v>
      </c>
      <c r="T13" s="146"/>
      <c r="U13" s="107" t="s">
        <v>13</v>
      </c>
    </row>
    <row r="14" spans="2:21" ht="41.25" customHeight="1" x14ac:dyDescent="0.25">
      <c r="B14" s="75">
        <v>8</v>
      </c>
      <c r="C14" s="102" t="s">
        <v>53</v>
      </c>
      <c r="D14" s="76">
        <v>2</v>
      </c>
      <c r="E14" s="106" t="s">
        <v>32</v>
      </c>
      <c r="F14" s="102" t="s">
        <v>51</v>
      </c>
      <c r="G14" s="157"/>
      <c r="H14" s="77" t="str">
        <f t="shared" si="0"/>
        <v>NE</v>
      </c>
      <c r="I14" s="131" t="s">
        <v>28</v>
      </c>
      <c r="J14" s="131" t="s">
        <v>37</v>
      </c>
      <c r="K14" s="147"/>
      <c r="L14" s="131" t="s">
        <v>39</v>
      </c>
      <c r="M14" s="131" t="s">
        <v>40</v>
      </c>
      <c r="N14" s="123" t="s">
        <v>30</v>
      </c>
      <c r="O14" s="78">
        <f t="shared" si="2"/>
        <v>3200</v>
      </c>
      <c r="P14" s="79">
        <v>1600</v>
      </c>
      <c r="Q14" s="164"/>
      <c r="R14" s="80">
        <f t="shared" si="11"/>
        <v>0</v>
      </c>
      <c r="S14" s="81" t="str">
        <f t="shared" si="12"/>
        <v xml:space="preserve"> </v>
      </c>
      <c r="T14" s="142"/>
      <c r="U14" s="142" t="s">
        <v>10</v>
      </c>
    </row>
    <row r="15" spans="2:21" ht="41.25" customHeight="1" x14ac:dyDescent="0.25">
      <c r="B15" s="42">
        <v>9</v>
      </c>
      <c r="C15" s="100" t="s">
        <v>54</v>
      </c>
      <c r="D15" s="43">
        <v>1</v>
      </c>
      <c r="E15" s="44" t="s">
        <v>32</v>
      </c>
      <c r="F15" s="100" t="s">
        <v>51</v>
      </c>
      <c r="G15" s="153"/>
      <c r="H15" s="45" t="str">
        <f t="shared" si="0"/>
        <v>NE</v>
      </c>
      <c r="I15" s="133"/>
      <c r="J15" s="133"/>
      <c r="K15" s="139"/>
      <c r="L15" s="129"/>
      <c r="M15" s="129"/>
      <c r="N15" s="123"/>
      <c r="O15" s="46">
        <f t="shared" si="2"/>
        <v>1600</v>
      </c>
      <c r="P15" s="47">
        <v>1600</v>
      </c>
      <c r="Q15" s="160"/>
      <c r="R15" s="48">
        <f t="shared" si="11"/>
        <v>0</v>
      </c>
      <c r="S15" s="49" t="str">
        <f t="shared" si="12"/>
        <v xml:space="preserve"> </v>
      </c>
      <c r="T15" s="142"/>
      <c r="U15" s="142"/>
    </row>
    <row r="16" spans="2:21" ht="41.25" customHeight="1" x14ac:dyDescent="0.25">
      <c r="B16" s="42">
        <v>10</v>
      </c>
      <c r="C16" s="100" t="s">
        <v>55</v>
      </c>
      <c r="D16" s="43">
        <v>2</v>
      </c>
      <c r="E16" s="44" t="s">
        <v>32</v>
      </c>
      <c r="F16" s="100" t="s">
        <v>51</v>
      </c>
      <c r="G16" s="153"/>
      <c r="H16" s="45" t="str">
        <f t="shared" si="0"/>
        <v>NE</v>
      </c>
      <c r="I16" s="133"/>
      <c r="J16" s="133"/>
      <c r="K16" s="139"/>
      <c r="L16" s="129"/>
      <c r="M16" s="129"/>
      <c r="N16" s="123"/>
      <c r="O16" s="46">
        <f t="shared" si="2"/>
        <v>3200</v>
      </c>
      <c r="P16" s="47">
        <v>1600</v>
      </c>
      <c r="Q16" s="160"/>
      <c r="R16" s="48">
        <f t="shared" si="11"/>
        <v>0</v>
      </c>
      <c r="S16" s="49" t="str">
        <f t="shared" si="12"/>
        <v xml:space="preserve"> </v>
      </c>
      <c r="T16" s="142"/>
      <c r="U16" s="142"/>
    </row>
    <row r="17" spans="2:21" ht="41.25" customHeight="1" thickBot="1" x14ac:dyDescent="0.3">
      <c r="B17" s="63">
        <v>11</v>
      </c>
      <c r="C17" s="103" t="s">
        <v>56</v>
      </c>
      <c r="D17" s="64">
        <v>1</v>
      </c>
      <c r="E17" s="65" t="s">
        <v>32</v>
      </c>
      <c r="F17" s="103" t="s">
        <v>52</v>
      </c>
      <c r="G17" s="158"/>
      <c r="H17" s="66" t="str">
        <f t="shared" si="0"/>
        <v>ANO</v>
      </c>
      <c r="I17" s="134"/>
      <c r="J17" s="134"/>
      <c r="K17" s="148"/>
      <c r="L17" s="151"/>
      <c r="M17" s="151"/>
      <c r="N17" s="124"/>
      <c r="O17" s="67">
        <f t="shared" si="2"/>
        <v>2500</v>
      </c>
      <c r="P17" s="68">
        <v>2500</v>
      </c>
      <c r="Q17" s="165"/>
      <c r="R17" s="69">
        <f t="shared" si="11"/>
        <v>0</v>
      </c>
      <c r="S17" s="70" t="str">
        <f t="shared" si="12"/>
        <v xml:space="preserve"> </v>
      </c>
      <c r="T17" s="144"/>
      <c r="U17" s="144"/>
    </row>
    <row r="18" spans="2:21" ht="16.5" thickTop="1" thickBot="1" x14ac:dyDescent="0.3">
      <c r="C18"/>
      <c r="D18"/>
      <c r="E18"/>
      <c r="F18"/>
      <c r="G18"/>
      <c r="H18"/>
      <c r="I18"/>
      <c r="J18"/>
      <c r="N18"/>
      <c r="O18"/>
      <c r="R18" s="41"/>
    </row>
    <row r="19" spans="2:21" ht="60.75" customHeight="1" thickTop="1" thickBot="1" x14ac:dyDescent="0.3">
      <c r="B19" s="117" t="s">
        <v>15</v>
      </c>
      <c r="C19" s="118"/>
      <c r="D19" s="118"/>
      <c r="E19" s="118"/>
      <c r="F19" s="118"/>
      <c r="G19" s="118"/>
      <c r="H19" s="108"/>
      <c r="I19" s="25"/>
      <c r="J19" s="25"/>
      <c r="K19" s="25"/>
      <c r="L19" s="11"/>
      <c r="M19" s="11"/>
      <c r="N19" s="26"/>
      <c r="O19" s="26"/>
      <c r="P19" s="27" t="s">
        <v>11</v>
      </c>
      <c r="Q19" s="119" t="s">
        <v>12</v>
      </c>
      <c r="R19" s="120"/>
      <c r="S19" s="121"/>
      <c r="T19" s="20"/>
      <c r="U19" s="28"/>
    </row>
    <row r="20" spans="2:21" ht="33.75" customHeight="1" thickTop="1" thickBot="1" x14ac:dyDescent="0.3">
      <c r="B20" s="112" t="s">
        <v>16</v>
      </c>
      <c r="C20" s="113"/>
      <c r="D20" s="113"/>
      <c r="E20" s="113"/>
      <c r="F20" s="113"/>
      <c r="G20" s="113"/>
      <c r="H20" s="34"/>
      <c r="I20" s="29"/>
      <c r="L20" s="9"/>
      <c r="M20" s="9"/>
      <c r="N20" s="30"/>
      <c r="O20" s="30"/>
      <c r="P20" s="31">
        <f>SUM(O7:O17)</f>
        <v>25400</v>
      </c>
      <c r="Q20" s="114">
        <f>SUM(R7:R17)</f>
        <v>0</v>
      </c>
      <c r="R20" s="115"/>
      <c r="S20" s="116"/>
    </row>
    <row r="21" spans="2:21" ht="14.25" customHeight="1" thickTop="1" x14ac:dyDescent="0.25"/>
    <row r="22" spans="2:21" ht="14.25" customHeight="1" x14ac:dyDescent="0.25">
      <c r="B22" s="37"/>
    </row>
    <row r="23" spans="2:21" ht="14.25" customHeight="1" x14ac:dyDescent="0.25">
      <c r="B23" s="38"/>
      <c r="C23" s="37"/>
    </row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KN5BkCL43r5eU/CDPRODbnKHf4QmM03bdTe01jNNgBK8j1MzQMP3u6qR3l+tCKtLI5y+H98TFYV1WkMjdgMlDg==" saltValue="8YrcvBaDg7ywSwR1q7aXTQ==" spinCount="100000" sheet="1" objects="1" scenarios="1"/>
  <mergeCells count="29">
    <mergeCell ref="K12:K13"/>
    <mergeCell ref="K14:K17"/>
    <mergeCell ref="L7:L11"/>
    <mergeCell ref="M7:M11"/>
    <mergeCell ref="L12:L13"/>
    <mergeCell ref="M12:M13"/>
    <mergeCell ref="L14:L17"/>
    <mergeCell ref="M14:M17"/>
    <mergeCell ref="U7:U10"/>
    <mergeCell ref="T7:T11"/>
    <mergeCell ref="T14:T17"/>
    <mergeCell ref="U14:U17"/>
    <mergeCell ref="T12:T13"/>
    <mergeCell ref="B1:C1"/>
    <mergeCell ref="B20:G20"/>
    <mergeCell ref="Q20:S20"/>
    <mergeCell ref="B19:G19"/>
    <mergeCell ref="Q19:S19"/>
    <mergeCell ref="G3:N3"/>
    <mergeCell ref="N14:N17"/>
    <mergeCell ref="N12:N13"/>
    <mergeCell ref="N7:N11"/>
    <mergeCell ref="I7:I11"/>
    <mergeCell ref="I12:I13"/>
    <mergeCell ref="I14:I17"/>
    <mergeCell ref="J7:J11"/>
    <mergeCell ref="J12:J13"/>
    <mergeCell ref="J14:J17"/>
    <mergeCell ref="K7:K11"/>
  </mergeCells>
  <conditionalFormatting sqref="B7:B17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7">
    <cfRule type="containsBlanks" dxfId="9" priority="2">
      <formula>LEN(TRIM(D7))=0</formula>
    </cfRule>
  </conditionalFormatting>
  <conditionalFormatting sqref="G7:G17 Q7:Q17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7">
    <cfRule type="notContainsBlanks" dxfId="5" priority="29">
      <formula>LEN(TRIM(G7))&gt;0</formula>
    </cfRule>
  </conditionalFormatting>
  <conditionalFormatting sqref="H7:H17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7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7" xr:uid="{00000000-0002-0000-0000-000001000000}">
      <formula1>"ANO,NE"</formula1>
    </dataValidation>
    <dataValidation type="list" showInputMessage="1" showErrorMessage="1" sqref="E7:E17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2024-08-02T07:24:28Z</cp:lastPrinted>
  <dcterms:created xsi:type="dcterms:W3CDTF">2014-03-05T12:43:32Z</dcterms:created>
  <dcterms:modified xsi:type="dcterms:W3CDTF">2024-08-02T08:18:13Z</dcterms:modified>
</cp:coreProperties>
</file>