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06\1 výzva\"/>
    </mc:Choice>
  </mc:AlternateContent>
  <xr:revisionPtr revIDLastSave="0" documentId="13_ncr:1_{CC99943C-ABDA-4AF9-A390-7086081A0C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9" i="1"/>
  <c r="S10" i="1"/>
  <c r="T7" i="1"/>
  <c r="S8" i="1"/>
  <c r="P9" i="1" l="1"/>
  <c r="S11" i="1" l="1"/>
  <c r="T11" i="1"/>
  <c r="P11" i="1"/>
  <c r="P7" i="1"/>
  <c r="Q14" i="1" l="1"/>
  <c r="S7" i="1"/>
  <c r="R14" i="1" s="1"/>
</calcChain>
</file>

<file path=xl/sharedStrings.xml><?xml version="1.0" encoding="utf-8"?>
<sst xmlns="http://schemas.openxmlformats.org/spreadsheetml/2006/main" count="61" uniqueCount="48">
  <si>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</si>
  <si>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</si>
  <si>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</si>
  <si>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</si>
  <si>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</si>
  <si>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</si>
  <si>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</si>
  <si>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</si>
  <si>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</si>
  <si>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</si>
  <si>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</si>
  <si>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</si>
  <si>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</si>
  <si>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</si>
  <si>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</si>
  <si>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</si>
  <si>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</si>
  <si>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</si>
  <si>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</si>
  <si>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</si>
  <si>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</si>
  <si>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</si>
  <si>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</si>
  <si>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</si>
  <si>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</si>
  <si>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</si>
  <si>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</si>
  <si>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</si>
  <si>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</si>
  <si>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</si>
  <si>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</si>
  <si>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</si>
  <si>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</si>
  <si>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30 dní</t>
  </si>
  <si>
    <t xml:space="preserve">Příloha č. 2 Kupní smlouvy - technická specifikace
Výpočetní technika (III.) 106 - 2024 </t>
  </si>
  <si>
    <t>Notebook 15,6''</t>
  </si>
  <si>
    <t>Ing. Jiří Basl, Ph.D., 
Tel.: 37763 4249, 
603 216 039</t>
  </si>
  <si>
    <t>Univerzitní 26, 
301 00 Plzeň,
Fakulta elektrotechnická - Katedra elektroniky a informačních technologií,
místnost EK 502</t>
  </si>
  <si>
    <t>Záruka na zboží min. 60 měsíců, servis NBD on site.</t>
  </si>
  <si>
    <t>Baterie do notebooku</t>
  </si>
  <si>
    <t>Náhradní baterie kompatibilní s DELL G5 15 5587, service tag. 10V0YR2. Nepožadujeme originální baterii od výrobce DELL.</t>
  </si>
  <si>
    <t>Záruka na zboží min. 24 měsíců, servis NBD on site.</t>
  </si>
  <si>
    <t>Pokud financováno z projektových prostředků, pak ŘEŠITEL uvede: NÁZEV A ČÍSLO DOTAČNÍHO PROJEKTU</t>
  </si>
  <si>
    <r>
      <t>Výkonný notebook</t>
    </r>
    <r>
      <rPr>
        <sz val="11"/>
        <color rgb="FFFF0000"/>
        <rFont val="Calibri"/>
        <family val="2"/>
        <charset val="238"/>
        <scheme val="minor"/>
      </rPr>
      <t xml:space="preserve"> 16</t>
    </r>
    <r>
      <rPr>
        <sz val="11"/>
        <color theme="1"/>
        <rFont val="Calibri"/>
        <family val="2"/>
        <charset val="238"/>
        <scheme val="minor"/>
      </rPr>
      <t>"</t>
    </r>
  </si>
  <si>
    <t>Operační systém Windows 11, stačí ve verzi Home, předinstalovaný (nesmí to být licence typu K12 (EDU)). 
OS Windows požadujeme z důvodu kompatibility s interními aplikacemi ZČU (Stag, Magion,...).</t>
  </si>
  <si>
    <t>Výkon procesoru v Passmark CPU více než 17 700 bodů, max. TDP 57W. 
Operační paměť min. 16GB DDR5. 
Displej 15,6" FHD (1920 x 1080), IPS, Anti-Glare, 250 nits, nedotykový. 
Integrovaná grafická karta.  
SSD disk M.2 min. 1TB PCIe NVMe 4.generace. 
Webkamera  FHX+IR, 2x mikrofon. 
Obsahuje integrovaný bezdrátový adaptér WiFi 6E  a bluetooth 5.3.  
Porty min.: 2x Thunderbolt 4, 2x USB 3.2-C Gen1, HDMI. 
Univerzální zvukový port, ETH RJ45.
Podsvícená klávesnice s numerickou klávesnicí. 
Čtečka otisků prstů. 
Podpora prostřednictvím internetu umožňuje stahování ovladačů a manuálu z internetu adresně pro konkrétní zadaný typ (sériové číslo) zařízení.  
Záruka min. 60 měsíců, servis NBD on site.</t>
  </si>
  <si>
    <r>
      <t xml:space="preserve">Výkon procesoru v Passmark CPU více než 44 500 bodů, Single Thread Rating min. 4145.
Operační paměť min. 32GB DDR5. 
Displej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 xml:space="preserve">", </t>
    </r>
    <r>
      <rPr>
        <sz val="11"/>
        <color rgb="FFFF0000"/>
        <rFont val="Calibri"/>
        <family val="2"/>
        <charset val="238"/>
        <scheme val="minor"/>
      </rPr>
      <t>rozlišení min. 2560 x 1600,</t>
    </r>
    <r>
      <rPr>
        <sz val="11"/>
        <color theme="1"/>
        <rFont val="Calibri"/>
        <family val="2"/>
        <charset val="238"/>
        <scheme val="minor"/>
      </rPr>
      <t xml:space="preserve"> nedotykový, matný.  
Grafika s výkonem G3D min. </t>
    </r>
    <r>
      <rPr>
        <sz val="11"/>
        <color rgb="FFFF0000"/>
        <rFont val="Calibri"/>
        <family val="2"/>
        <charset val="238"/>
        <scheme val="minor"/>
      </rPr>
      <t>17 500</t>
    </r>
    <r>
      <rPr>
        <sz val="11"/>
        <color theme="1"/>
        <rFont val="Calibri"/>
        <family val="2"/>
        <charset val="238"/>
        <scheme val="minor"/>
      </rPr>
      <t>,  min. 8GB RAM.   
SSD disk M.2 min. 1TB PCIe. 
Webkamera  širokoúhlá HD (min. 720px), 1x mikrofon.  
Obsahuje integrovaný bezdrátový adaptér WiFi 6 a bluetooth. 
Porty min.: 1x port USB-C 3.2 Gen 2 s DisplayPort, HDMI. 
Univerzální zvukový port, ETH RJ45, 3x porty USB 3.2 Gen 1. 
Podsvícená klávesnice s numerickou klávesnicí. 
Podpora prostřednictvím internetu umožňuje stahování ovladačů a manuálu z internetu adresně pro konkrétní zadaný typ (sériové číslo) zařízení.  
Záruka min. 24 měsíců, servis NBD on site.</t>
    </r>
  </si>
  <si>
    <t xml:space="preserve">Operační systém Windows 11, stačí ve verzi Home, předinstalovaný (nesmí to být licence typu K12 (EDU)). 
OS Windows požadujeme z důvodu kompatibility s interními aplikacemi ZČU (Stag, Magion,...).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</si>
</sst>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7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left" vertical="center" wrapText="1" indent="1"/>
    </xf>
    <xf numFmtId="0" fontId="4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5" fillId="6" borderId="19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26" fillId="4" borderId="16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 indent="1"/>
    </xf>
    <xf numFmtId="0" fontId="28" fillId="4" borderId="2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26" fillId="4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21" xfId="0" applyFont="1" applyFill="1" applyBorder="1" applyAlignment="1" applyProtection="1">
      <alignment horizontal="left" vertical="center" wrapText="1" indent="1"/>
      <protection locked="0"/>
    </xf>
    <xf numFmtId="0" fontId="16" fillId="4" borderId="16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0" fontId="26" fillId="4" borderId="21" xfId="0" applyFont="1" applyFill="1" applyBorder="1" applyAlignment="1" applyProtection="1">
      <alignment horizontal="center" vertical="center" wrapTex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D1" zoomScaleNormal="100" workbookViewId="0">
      <selection activeCell="H7" sqref="H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45" customWidth="1"/>
    <col min="5" max="5" width="10.5703125" style="22" customWidth="1"/>
    <col min="6" max="6" width="133.5703125" style="4" customWidth="1"/>
    <col min="7" max="7" width="34.710937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bestFit="1" customWidth="1"/>
    <col min="12" max="12" width="31.5703125" style="1" customWidth="1"/>
    <col min="13" max="13" width="26.5703125" style="1" customWidth="1"/>
    <col min="14" max="14" width="36.42578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20.2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31</v>
      </c>
      <c r="H6" s="30" t="s">
        <v>24</v>
      </c>
      <c r="I6" s="31" t="s">
        <v>16</v>
      </c>
      <c r="J6" s="29" t="s">
        <v>17</v>
      </c>
      <c r="K6" s="29" t="s">
        <v>42</v>
      </c>
      <c r="L6" s="32" t="s">
        <v>18</v>
      </c>
      <c r="M6" s="33" t="s">
        <v>19</v>
      </c>
      <c r="N6" s="32" t="s">
        <v>20</v>
      </c>
      <c r="O6" s="29" t="s">
        <v>28</v>
      </c>
      <c r="P6" s="32" t="s">
        <v>21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22</v>
      </c>
      <c r="V6" s="32" t="s">
        <v>23</v>
      </c>
    </row>
    <row r="7" spans="1:22" ht="222" customHeight="1" thickTop="1" x14ac:dyDescent="0.25">
      <c r="A7" s="36"/>
      <c r="B7" s="37">
        <v>1</v>
      </c>
      <c r="C7" s="38" t="s">
        <v>35</v>
      </c>
      <c r="D7" s="39">
        <v>1</v>
      </c>
      <c r="E7" s="40" t="s">
        <v>27</v>
      </c>
      <c r="F7" s="41" t="s">
        <v>45</v>
      </c>
      <c r="G7" s="147"/>
      <c r="H7" s="151"/>
      <c r="I7" s="42" t="s">
        <v>32</v>
      </c>
      <c r="J7" s="43" t="s">
        <v>29</v>
      </c>
      <c r="K7" s="44"/>
      <c r="L7" s="45" t="s">
        <v>38</v>
      </c>
      <c r="M7" s="46" t="s">
        <v>36</v>
      </c>
      <c r="N7" s="46" t="s">
        <v>37</v>
      </c>
      <c r="O7" s="47" t="s">
        <v>33</v>
      </c>
      <c r="P7" s="48">
        <f>D7*Q7</f>
        <v>24600</v>
      </c>
      <c r="Q7" s="49">
        <v>24600</v>
      </c>
      <c r="R7" s="152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51.75" customHeight="1" thickBot="1" x14ac:dyDescent="0.3">
      <c r="A8" s="36"/>
      <c r="B8" s="54"/>
      <c r="C8" s="55"/>
      <c r="D8" s="56"/>
      <c r="E8" s="57"/>
      <c r="F8" s="58" t="s">
        <v>44</v>
      </c>
      <c r="G8" s="148"/>
      <c r="H8" s="59" t="s">
        <v>29</v>
      </c>
      <c r="I8" s="60"/>
      <c r="J8" s="61"/>
      <c r="K8" s="62"/>
      <c r="L8" s="63"/>
      <c r="M8" s="64"/>
      <c r="N8" s="64"/>
      <c r="O8" s="65"/>
      <c r="P8" s="66"/>
      <c r="Q8" s="67"/>
      <c r="R8" s="153"/>
      <c r="S8" s="68">
        <f>D7*R8</f>
        <v>0</v>
      </c>
      <c r="T8" s="69"/>
      <c r="U8" s="70"/>
      <c r="V8" s="71"/>
    </row>
    <row r="9" spans="1:22" ht="206.25" customHeight="1" x14ac:dyDescent="0.25">
      <c r="A9" s="36"/>
      <c r="B9" s="72">
        <v>2</v>
      </c>
      <c r="C9" s="73" t="s">
        <v>43</v>
      </c>
      <c r="D9" s="74">
        <v>2</v>
      </c>
      <c r="E9" s="75" t="s">
        <v>27</v>
      </c>
      <c r="F9" s="76" t="s">
        <v>46</v>
      </c>
      <c r="G9" s="149"/>
      <c r="H9" s="77" t="s">
        <v>29</v>
      </c>
      <c r="I9" s="78" t="s">
        <v>32</v>
      </c>
      <c r="J9" s="79" t="s">
        <v>29</v>
      </c>
      <c r="K9" s="80"/>
      <c r="L9" s="81" t="s">
        <v>41</v>
      </c>
      <c r="M9" s="82" t="s">
        <v>36</v>
      </c>
      <c r="N9" s="82" t="s">
        <v>37</v>
      </c>
      <c r="O9" s="83" t="s">
        <v>33</v>
      </c>
      <c r="P9" s="84">
        <f>D9*Q9</f>
        <v>85800</v>
      </c>
      <c r="Q9" s="85">
        <v>42900</v>
      </c>
      <c r="R9" s="154"/>
      <c r="S9" s="86">
        <f>D9*R9</f>
        <v>0</v>
      </c>
      <c r="T9" s="87" t="str">
        <f>IF(ISNUMBER(R9+R10), IF(R9+R10&gt;Q9,"NEVYHOVUJE","VYHOVUJE")," ")</f>
        <v>VYHOVUJE</v>
      </c>
      <c r="U9" s="88"/>
      <c r="V9" s="89" t="s">
        <v>11</v>
      </c>
    </row>
    <row r="10" spans="1:22" ht="51" customHeight="1" x14ac:dyDescent="0.25">
      <c r="A10" s="36"/>
      <c r="B10" s="90"/>
      <c r="C10" s="91"/>
      <c r="D10" s="92"/>
      <c r="E10" s="93"/>
      <c r="F10" s="94" t="s">
        <v>47</v>
      </c>
      <c r="G10" s="148"/>
      <c r="H10" s="59" t="s">
        <v>29</v>
      </c>
      <c r="I10" s="95"/>
      <c r="J10" s="96"/>
      <c r="K10" s="97"/>
      <c r="L10" s="98"/>
      <c r="M10" s="99"/>
      <c r="N10" s="99"/>
      <c r="O10" s="100"/>
      <c r="P10" s="101"/>
      <c r="Q10" s="102"/>
      <c r="R10" s="155"/>
      <c r="S10" s="103">
        <f>D9*R10</f>
        <v>0</v>
      </c>
      <c r="T10" s="104"/>
      <c r="U10" s="105"/>
      <c r="V10" s="106"/>
    </row>
    <row r="11" spans="1:22" ht="66.75" customHeight="1" thickBot="1" x14ac:dyDescent="0.3">
      <c r="A11" s="36"/>
      <c r="B11" s="107">
        <v>3</v>
      </c>
      <c r="C11" s="108" t="s">
        <v>39</v>
      </c>
      <c r="D11" s="109">
        <v>3</v>
      </c>
      <c r="E11" s="110" t="s">
        <v>27</v>
      </c>
      <c r="F11" s="111" t="s">
        <v>40</v>
      </c>
      <c r="G11" s="150"/>
      <c r="H11" s="112" t="s">
        <v>29</v>
      </c>
      <c r="I11" s="113"/>
      <c r="J11" s="114"/>
      <c r="K11" s="115"/>
      <c r="L11" s="116"/>
      <c r="M11" s="117"/>
      <c r="N11" s="117"/>
      <c r="O11" s="118"/>
      <c r="P11" s="119">
        <f>D11*Q11</f>
        <v>3240</v>
      </c>
      <c r="Q11" s="120">
        <v>1080</v>
      </c>
      <c r="R11" s="156"/>
      <c r="S11" s="121">
        <f>D11*R11</f>
        <v>0</v>
      </c>
      <c r="T11" s="122" t="str">
        <f t="shared" ref="T11" si="0">IF(ISNUMBER(R11), IF(R11&gt;Q11,"NEVYHOVUJE","VYHOVUJE")," ")</f>
        <v xml:space="preserve"> </v>
      </c>
      <c r="U11" s="123"/>
      <c r="V11" s="124" t="s">
        <v>12</v>
      </c>
    </row>
    <row r="12" spans="1:22" ht="17.45" customHeight="1" thickTop="1" thickBot="1" x14ac:dyDescent="0.3"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</row>
    <row r="13" spans="1:22" ht="51.75" customHeight="1" thickTop="1" thickBot="1" x14ac:dyDescent="0.3">
      <c r="B13" s="125" t="s">
        <v>26</v>
      </c>
      <c r="C13" s="125"/>
      <c r="D13" s="125"/>
      <c r="E13" s="125"/>
      <c r="F13" s="125"/>
      <c r="G13" s="125"/>
      <c r="H13" s="126"/>
      <c r="I13" s="126"/>
      <c r="J13" s="127"/>
      <c r="K13" s="127"/>
      <c r="L13" s="27"/>
      <c r="M13" s="27"/>
      <c r="N13" s="27"/>
      <c r="O13" s="128"/>
      <c r="P13" s="128"/>
      <c r="Q13" s="129" t="s">
        <v>9</v>
      </c>
      <c r="R13" s="130" t="s">
        <v>10</v>
      </c>
      <c r="S13" s="131"/>
      <c r="T13" s="132"/>
      <c r="U13" s="133"/>
      <c r="V13" s="134"/>
    </row>
    <row r="14" spans="1:22" ht="50.45" customHeight="1" thickTop="1" thickBot="1" x14ac:dyDescent="0.3">
      <c r="B14" s="135" t="s">
        <v>25</v>
      </c>
      <c r="C14" s="135"/>
      <c r="D14" s="135"/>
      <c r="E14" s="135"/>
      <c r="F14" s="135"/>
      <c r="G14" s="135"/>
      <c r="H14" s="135"/>
      <c r="I14" s="136"/>
      <c r="L14" s="7"/>
      <c r="M14" s="7"/>
      <c r="N14" s="7"/>
      <c r="O14" s="137"/>
      <c r="P14" s="137"/>
      <c r="Q14" s="138">
        <f>SUM(P7:P11)</f>
        <v>113640</v>
      </c>
      <c r="R14" s="139">
        <f>SUM(S7:S11)</f>
        <v>0</v>
      </c>
      <c r="S14" s="140"/>
      <c r="T14" s="141"/>
    </row>
    <row r="15" spans="1:22" ht="15.75" thickTop="1" x14ac:dyDescent="0.25">
      <c r="B15" s="142" t="s">
        <v>30</v>
      </c>
      <c r="C15" s="142"/>
      <c r="D15" s="142"/>
      <c r="E15" s="142"/>
      <c r="F15" s="142"/>
      <c r="G15" s="142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43"/>
      <c r="C16" s="143"/>
      <c r="D16" s="143"/>
      <c r="E16" s="143"/>
      <c r="F16" s="143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43"/>
      <c r="C17" s="143"/>
      <c r="D17" s="143"/>
      <c r="E17" s="143"/>
      <c r="F17" s="143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43"/>
      <c r="C18" s="143"/>
      <c r="D18" s="143"/>
      <c r="E18" s="143"/>
      <c r="F18" s="143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C19" s="127"/>
      <c r="D19" s="144"/>
      <c r="E19" s="127"/>
      <c r="F19" s="12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H20" s="14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27"/>
      <c r="D21" s="144"/>
      <c r="E21" s="127"/>
      <c r="F21" s="12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27"/>
      <c r="D22" s="144"/>
      <c r="E22" s="127"/>
      <c r="F22" s="12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27"/>
      <c r="D23" s="144"/>
      <c r="E23" s="127"/>
      <c r="F23" s="12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27"/>
      <c r="D24" s="144"/>
      <c r="E24" s="127"/>
      <c r="F24" s="12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27"/>
      <c r="D25" s="144"/>
      <c r="E25" s="127"/>
      <c r="F25" s="12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27"/>
      <c r="D26" s="144"/>
      <c r="E26" s="127"/>
      <c r="F26" s="12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27"/>
      <c r="D27" s="144"/>
      <c r="E27" s="127"/>
      <c r="F27" s="12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27"/>
      <c r="D28" s="144"/>
      <c r="E28" s="127"/>
      <c r="F28" s="12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27"/>
      <c r="D29" s="144"/>
      <c r="E29" s="127"/>
      <c r="F29" s="12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27"/>
      <c r="D30" s="144"/>
      <c r="E30" s="127"/>
      <c r="F30" s="12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27"/>
      <c r="D31" s="144"/>
      <c r="E31" s="127"/>
      <c r="F31" s="12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27"/>
      <c r="D32" s="144"/>
      <c r="E32" s="127"/>
      <c r="F32" s="12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7"/>
      <c r="D33" s="144"/>
      <c r="E33" s="127"/>
      <c r="F33" s="12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7"/>
      <c r="D34" s="144"/>
      <c r="E34" s="127"/>
      <c r="F34" s="12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7"/>
      <c r="D35" s="144"/>
      <c r="E35" s="127"/>
      <c r="F35" s="12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7"/>
      <c r="D36" s="144"/>
      <c r="E36" s="127"/>
      <c r="F36" s="12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7"/>
      <c r="D37" s="144"/>
      <c r="E37" s="127"/>
      <c r="F37" s="12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7"/>
      <c r="D38" s="144"/>
      <c r="E38" s="127"/>
      <c r="F38" s="12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7"/>
      <c r="D39" s="144"/>
      <c r="E39" s="127"/>
      <c r="F39" s="12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7"/>
      <c r="D40" s="144"/>
      <c r="E40" s="127"/>
      <c r="F40" s="12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7"/>
      <c r="D41" s="144"/>
      <c r="E41" s="127"/>
      <c r="F41" s="12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7"/>
      <c r="D42" s="144"/>
      <c r="E42" s="127"/>
      <c r="F42" s="12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7"/>
      <c r="D43" s="144"/>
      <c r="E43" s="127"/>
      <c r="F43" s="12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7"/>
      <c r="D44" s="144"/>
      <c r="E44" s="127"/>
      <c r="F44" s="12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7"/>
      <c r="D45" s="144"/>
      <c r="E45" s="127"/>
      <c r="F45" s="12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7"/>
      <c r="D46" s="144"/>
      <c r="E46" s="127"/>
      <c r="F46" s="12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7"/>
      <c r="D47" s="144"/>
      <c r="E47" s="127"/>
      <c r="F47" s="12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7"/>
      <c r="D48" s="144"/>
      <c r="E48" s="127"/>
      <c r="F48" s="12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7"/>
      <c r="D49" s="144"/>
      <c r="E49" s="127"/>
      <c r="F49" s="12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7"/>
      <c r="D50" s="144"/>
      <c r="E50" s="127"/>
      <c r="F50" s="12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7"/>
      <c r="D51" s="144"/>
      <c r="E51" s="127"/>
      <c r="F51" s="12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7"/>
      <c r="D52" s="144"/>
      <c r="E52" s="127"/>
      <c r="F52" s="12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7"/>
      <c r="D53" s="144"/>
      <c r="E53" s="127"/>
      <c r="F53" s="12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7"/>
      <c r="D54" s="144"/>
      <c r="E54" s="127"/>
      <c r="F54" s="12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7"/>
      <c r="D55" s="144"/>
      <c r="E55" s="127"/>
      <c r="F55" s="12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7"/>
      <c r="D56" s="144"/>
      <c r="E56" s="127"/>
      <c r="F56" s="12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7"/>
      <c r="D57" s="144"/>
      <c r="E57" s="127"/>
      <c r="F57" s="12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7"/>
      <c r="D58" s="144"/>
      <c r="E58" s="127"/>
      <c r="F58" s="12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7"/>
      <c r="D59" s="144"/>
      <c r="E59" s="127"/>
      <c r="F59" s="12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7"/>
      <c r="D60" s="144"/>
      <c r="E60" s="127"/>
      <c r="F60" s="12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7"/>
      <c r="D61" s="144"/>
      <c r="E61" s="127"/>
      <c r="F61" s="12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7"/>
      <c r="D62" s="144"/>
      <c r="E62" s="127"/>
      <c r="F62" s="12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7"/>
      <c r="D63" s="144"/>
      <c r="E63" s="127"/>
      <c r="F63" s="12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7"/>
      <c r="D64" s="144"/>
      <c r="E64" s="127"/>
      <c r="F64" s="12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7"/>
      <c r="D65" s="144"/>
      <c r="E65" s="127"/>
      <c r="F65" s="12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7"/>
      <c r="D66" s="144"/>
      <c r="E66" s="127"/>
      <c r="F66" s="12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7"/>
      <c r="D67" s="144"/>
      <c r="E67" s="127"/>
      <c r="F67" s="12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7"/>
      <c r="D68" s="144"/>
      <c r="E68" s="127"/>
      <c r="F68" s="12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7"/>
      <c r="D69" s="144"/>
      <c r="E69" s="127"/>
      <c r="F69" s="12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7"/>
      <c r="D70" s="144"/>
      <c r="E70" s="127"/>
      <c r="F70" s="12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7"/>
      <c r="D71" s="144"/>
      <c r="E71" s="127"/>
      <c r="F71" s="12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7"/>
      <c r="D72" s="144"/>
      <c r="E72" s="127"/>
      <c r="F72" s="12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7"/>
      <c r="D73" s="144"/>
      <c r="E73" s="127"/>
      <c r="F73" s="12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7"/>
      <c r="D74" s="144"/>
      <c r="E74" s="127"/>
      <c r="F74" s="12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7"/>
      <c r="D75" s="144"/>
      <c r="E75" s="127"/>
      <c r="F75" s="12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7"/>
      <c r="D76" s="144"/>
      <c r="E76" s="127"/>
      <c r="F76" s="12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7"/>
      <c r="D77" s="144"/>
      <c r="E77" s="127"/>
      <c r="F77" s="12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7"/>
      <c r="D78" s="144"/>
      <c r="E78" s="127"/>
      <c r="F78" s="12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7"/>
      <c r="D79" s="144"/>
      <c r="E79" s="127"/>
      <c r="F79" s="12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7"/>
      <c r="D80" s="144"/>
      <c r="E80" s="127"/>
      <c r="F80" s="12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7"/>
      <c r="D81" s="144"/>
      <c r="E81" s="127"/>
      <c r="F81" s="12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7"/>
      <c r="D82" s="144"/>
      <c r="E82" s="127"/>
      <c r="F82" s="12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7"/>
      <c r="D83" s="144"/>
      <c r="E83" s="127"/>
      <c r="F83" s="12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7"/>
      <c r="D84" s="144"/>
      <c r="E84" s="127"/>
      <c r="F84" s="12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7"/>
      <c r="D85" s="144"/>
      <c r="E85" s="127"/>
      <c r="F85" s="12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7"/>
      <c r="D86" s="144"/>
      <c r="E86" s="127"/>
      <c r="F86" s="12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7"/>
      <c r="D87" s="144"/>
      <c r="E87" s="127"/>
      <c r="F87" s="12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7"/>
      <c r="D88" s="144"/>
      <c r="E88" s="127"/>
      <c r="F88" s="12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7"/>
      <c r="D89" s="144"/>
      <c r="E89" s="127"/>
      <c r="F89" s="12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7"/>
      <c r="D90" s="144"/>
      <c r="E90" s="127"/>
      <c r="F90" s="12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7"/>
      <c r="D91" s="144"/>
      <c r="E91" s="127"/>
      <c r="F91" s="12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7"/>
      <c r="D92" s="144"/>
      <c r="E92" s="127"/>
      <c r="F92" s="12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7"/>
      <c r="D93" s="144"/>
      <c r="E93" s="127"/>
      <c r="F93" s="12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7"/>
      <c r="D94" s="144"/>
      <c r="E94" s="127"/>
      <c r="F94" s="12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7"/>
      <c r="D95" s="144"/>
      <c r="E95" s="127"/>
      <c r="F95" s="12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7"/>
      <c r="D96" s="144"/>
      <c r="E96" s="127"/>
      <c r="F96" s="12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7"/>
      <c r="D97" s="144"/>
      <c r="E97" s="127"/>
      <c r="F97" s="12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7"/>
      <c r="D98" s="144"/>
      <c r="E98" s="127"/>
      <c r="F98" s="12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7"/>
      <c r="D99" s="144"/>
      <c r="E99" s="127"/>
      <c r="F99" s="12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7"/>
      <c r="D100" s="144"/>
      <c r="E100" s="127"/>
      <c r="F100" s="127"/>
      <c r="G100" s="16"/>
      <c r="H100" s="16"/>
      <c r="I100" s="11"/>
      <c r="J100" s="11"/>
      <c r="K100" s="11"/>
      <c r="L100" s="11"/>
      <c r="M100" s="11"/>
      <c r="N100" s="17"/>
      <c r="O100" s="17"/>
      <c r="P100" s="17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</sheetData>
  <sheetProtection algorithmName="SHA-512" hashValue="KW9/3BmQeKJXkIFYYEC/2oM4ktTYcdiJcrSmN2thMO41bTxutUokiE8eWjHE91F5eeP9EUiKVT+Z/wE/qGxv/Q==" saltValue="ZnWzEfDeR8EH3jMF3prVsA==" spinCount="100000" sheet="1" objects="1" scenarios="1"/>
  <mergeCells count="39">
    <mergeCell ref="U9:U11"/>
    <mergeCell ref="O9:O11"/>
    <mergeCell ref="N9:N11"/>
    <mergeCell ref="B1:D1"/>
    <mergeCell ref="G5:H5"/>
    <mergeCell ref="G2:N3"/>
    <mergeCell ref="B15:G15"/>
    <mergeCell ref="R14:T14"/>
    <mergeCell ref="R13:T13"/>
    <mergeCell ref="B13:G13"/>
    <mergeCell ref="B14:H14"/>
    <mergeCell ref="I9:I11"/>
    <mergeCell ref="J9:J11"/>
    <mergeCell ref="K9:K11"/>
    <mergeCell ref="M9:M11"/>
    <mergeCell ref="B7:B8"/>
    <mergeCell ref="C7:C8"/>
    <mergeCell ref="D7:D8"/>
    <mergeCell ref="N7:N8"/>
    <mergeCell ref="O7:O8"/>
    <mergeCell ref="P7:P8"/>
    <mergeCell ref="E7:E8"/>
    <mergeCell ref="I7:I8"/>
    <mergeCell ref="J7:J8"/>
    <mergeCell ref="K7:K8"/>
    <mergeCell ref="L7:L8"/>
    <mergeCell ref="B9:B10"/>
    <mergeCell ref="C9:C10"/>
    <mergeCell ref="D9:D10"/>
    <mergeCell ref="E9:E10"/>
    <mergeCell ref="L9:L10"/>
    <mergeCell ref="P9:P10"/>
    <mergeCell ref="Q9:Q10"/>
    <mergeCell ref="T9:T10"/>
    <mergeCell ref="Q7:Q8"/>
    <mergeCell ref="T7:T8"/>
    <mergeCell ref="U7:U8"/>
    <mergeCell ref="V7:V8"/>
    <mergeCell ref="M7:M8"/>
  </mergeCells>
  <conditionalFormatting sqref="B7 B9 B11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 D9 D11">
    <cfRule type="containsBlanks" dxfId="6" priority="1">
      <formula>LEN(TRIM(D7))=0</formula>
    </cfRule>
  </conditionalFormatting>
  <conditionalFormatting sqref="G7:H11 R7:R11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1">
    <cfRule type="notContainsBlanks" dxfId="2" priority="70">
      <formula>LEN(TRIM(G7))&gt;0</formula>
    </cfRule>
  </conditionalFormatting>
  <conditionalFormatting sqref="T7 T9 T11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 J9:J10" xr:uid="{48CFB74B-9296-4A50-982E-BC79A8E838C1}">
      <formula1>"ANO,NE"</formula1>
    </dataValidation>
    <dataValidation type="list" showInputMessage="1" showErrorMessage="1" sqref="E7 E9 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: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2024-07-17T08:59:36Z</cp:lastPrinted>
  <dcterms:created xsi:type="dcterms:W3CDTF">2014-03-05T12:43:32Z</dcterms:created>
  <dcterms:modified xsi:type="dcterms:W3CDTF">2024-07-29T11:39:51Z</dcterms:modified>
</cp:coreProperties>
</file>