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6-2024\"/>
    </mc:Choice>
  </mc:AlternateContent>
  <xr:revisionPtr revIDLastSave="0" documentId="13_ncr:1_{436068A1-2D02-49E3-B371-325CBE7D7B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1" i="1" l="1"/>
  <c r="T11" i="1"/>
  <c r="U11" i="1"/>
  <c r="Q8" i="1" l="1"/>
  <c r="Q9" i="1"/>
  <c r="Q10" i="1"/>
  <c r="T8" i="1"/>
  <c r="U8" i="1"/>
  <c r="T9" i="1"/>
  <c r="U9" i="1"/>
  <c r="T10" i="1"/>
  <c r="U10" i="1"/>
  <c r="U7" i="1"/>
  <c r="Q7" i="1"/>
  <c r="R14" i="1" l="1"/>
  <c r="T7" i="1"/>
  <c r="S14" i="1" s="1"/>
</calcChain>
</file>

<file path=xl/sharedStrings.xml><?xml version="1.0" encoding="utf-8"?>
<sst xmlns="http://schemas.openxmlformats.org/spreadsheetml/2006/main" count="79" uniqueCount="59">
  <si>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</si>
  <si>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</si>
  <si>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</si>
  <si>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</si>
  <si>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</si>
  <si>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</si>
  <si>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</si>
  <si>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</si>
  <si>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</si>
  <si>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</si>
  <si>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</si>
  <si>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</si>
  <si>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</si>
  <si>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</si>
  <si>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</si>
  <si>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</si>
  <si>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</si>
  <si>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</si>
  <si>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</si>
  <si>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</si>
  <si>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</si>
  <si>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</si>
  <si>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</si>
  <si>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</si>
  <si>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</si>
  <si>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</si>
  <si>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</si>
  <si>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</si>
  <si>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</si>
  <si>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</si>
  <si>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</si>
  <si>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 xml:space="preserve">39141100-3 - Police </t>
  </si>
  <si>
    <t xml:space="preserve">39151200-7 - Pracovní stoly </t>
  </si>
  <si>
    <t>NE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</si>
  <si>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</si>
  <si>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</si>
  <si>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</si>
  <si>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Pokud financováno z projektových prostředků, pak ŘEŠITEL uvede: NÁZEV A ČÍSLO DOTAČNÍHO PROJEKTU </t>
  </si>
  <si>
    <t>Nástěnná skříňka</t>
  </si>
  <si>
    <t>Samostatná faktura</t>
  </si>
  <si>
    <t>60 dní</t>
  </si>
  <si>
    <t>Michal Pola,
Tel.: 37763 4813</t>
  </si>
  <si>
    <t>Univerzitní 22,
301 00 Plzeň, 
 Nové technologie – výzkumné centrum -
Chemické procesy a biomateriály, 
místnost UF 140</t>
  </si>
  <si>
    <t>Dodat ve smontovaném stavu do určené místnosti.</t>
  </si>
  <si>
    <t>Mgr. Jakub Pokorný,
Tel.: 37763 7724,
E-mail: pokorny2@uk.zcu.cz</t>
  </si>
  <si>
    <t>Univerzitní 18,
301 00 Plzeň,
Univerzitní knihovna - Prodejna skript</t>
  </si>
  <si>
    <t>Kancelářský pracovní stůl</t>
  </si>
  <si>
    <t>Nástěnná police</t>
  </si>
  <si>
    <t>Nástěnná police s bočnicemi.
Materiál: laminovaná dřevotříska o síle cca 18 mm, 1 mm ABS hrana.
Barva: bílá. 
Nosnost: min. 4 kg. 
Rozměry: šířka min. 80 cm - max. 100 cm, hloubka ± 30 cm. 
Dodání včetně úchytného vybavení na stěnu (bez montáže).</t>
  </si>
  <si>
    <t xml:space="preserve">
Barva: bílá.
2x prosklenné dveře.
Počet polic: 1.
Dveře vybaveny tlumičem dorazu.
Rozměry (šxhxv) 900 x 350 x 740 mm.
Materiál: laminátová dřevotřísková deska o tl. 18 mm.
Úchytky: povrchová úprava alu elox, tvar U.</t>
  </si>
  <si>
    <t>30 dní</t>
  </si>
  <si>
    <t>Příloha č. 2 Kupní smlouvy - technická specifikace
Nábytek pro ZČU (II.) 016 - 2024</t>
  </si>
  <si>
    <r>
      <t xml:space="preserve">Kancelářský pracovní stůl se šuplíky.
Barva: bílá.
Rozměry: šířka min. 100 cm - max. 120 cm, hloubka min. 60 cm - max. 80 cm, výška ± 75 cm.
Podnoží: ze dvou bočních desek o síle 18 mm, spojených svislou deskou.
Stolová deska - tloušťka lamina 25 mm.
Veškeré desky jsou opatřeny 2 mm ABS hranou.
3 nebo 4 zásuvky s kovovými pojezdy. Nosnost zásuvky min. 5 kg. Úchytky z leštěného hliníku. Zásuvky </t>
    </r>
    <r>
      <rPr>
        <b/>
        <sz val="11"/>
        <color rgb="FF000000"/>
        <rFont val="Calibri"/>
        <family val="2"/>
        <charset val="238"/>
      </rPr>
      <t xml:space="preserve">na levé </t>
    </r>
    <r>
      <rPr>
        <sz val="11"/>
        <color rgb="FF000000"/>
        <rFont val="Calibri"/>
        <family val="2"/>
        <charset val="238"/>
      </rPr>
      <t>straně stolu.
Stejné rozměry a počet zásuvek jako položka 3.</t>
    </r>
  </si>
  <si>
    <r>
      <t xml:space="preserve">Kancelářský pracovní stůl se šuplíky.
Barva: bílá.
Rozměry: šířka min. 100 cm - max. 120 cm, hloubka min. 60 cm - max. 80 cm, výška ± 75 cm.
Podnoží: ze dvou bočních desek o síle 18 mm, spojených svislou deskou.
Stolová deska - tloušťka lamina 25 mm.
Veškeré desky jsou opatřeny 2 mm ABS hranou.
3 nebo 4 zásuvky s kovovými pojezdy. Nosnost zásuvky min. 5 kg. Úchytky z leštěného hliníku. Zásuvky </t>
    </r>
    <r>
      <rPr>
        <b/>
        <sz val="11"/>
        <color rgb="FF000000"/>
        <rFont val="Calibri"/>
        <family val="2"/>
        <charset val="238"/>
      </rPr>
      <t xml:space="preserve">na pravé </t>
    </r>
    <r>
      <rPr>
        <sz val="11"/>
        <color rgb="FF000000"/>
        <rFont val="Calibri"/>
        <family val="2"/>
        <charset val="238"/>
      </rPr>
      <t>straně stolu.
Stejné rozměry a počet zásuvek jako položka 2.</t>
    </r>
  </si>
  <si>
    <t>ANO</t>
  </si>
  <si>
    <t>PhDr. Helena Bauerová, Ph.D.,
Tel.: 606 475 707,
37763 5603</t>
  </si>
  <si>
    <t>Jungmannova 1, 
301 00 Plzeň, 
Fakulta filozofická - Katedra politologie a mezinárodních vztahů,
místnost JJ 305</t>
  </si>
  <si>
    <t>Věšákový panel</t>
  </si>
  <si>
    <t>Šedý věšákový panel o rozměru 50 cm (max. šířka) x cca 150 cm s kovovými háčky. 
Maximální šířka panelu 50 cm z důvodu prostoru, kam bude panel namontován. 
Háčky v podobě trojháčků (na jeden je možné pověsit tři kusy oděvu). 
Barva panelu šedivá. 
S hranami korpusu ochráněnými ABS hranou.
Objednáváme bez montáže.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</si>
</sst>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8" fillId="5" borderId="16" xfId="0" applyNumberFormat="1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left" vertical="center" wrapText="1" indent="2"/>
    </xf>
    <xf numFmtId="164" fontId="0" fillId="0" borderId="16" xfId="0" applyNumberFormat="1" applyBorder="1" applyAlignment="1">
      <alignment horizontal="right" vertical="center" indent="2"/>
    </xf>
    <xf numFmtId="164" fontId="8" fillId="5" borderId="16" xfId="0" applyNumberFormat="1" applyFont="1" applyFill="1" applyBorder="1" applyAlignment="1">
      <alignment horizontal="right" vertical="center" indent="2"/>
    </xf>
    <xf numFmtId="165" fontId="0" fillId="0" borderId="16" xfId="0" applyNumberFormat="1" applyBorder="1" applyAlignment="1">
      <alignment horizontal="right" vertical="center" indent="2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3" fontId="8" fillId="5" borderId="18" xfId="0" applyNumberFormat="1" applyFont="1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left" vertical="center" wrapText="1" indent="2"/>
    </xf>
    <xf numFmtId="0" fontId="5" fillId="5" borderId="18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2"/>
    </xf>
    <xf numFmtId="164" fontId="8" fillId="5" borderId="18" xfId="0" applyNumberFormat="1" applyFont="1" applyFill="1" applyBorder="1" applyAlignment="1">
      <alignment horizontal="right" vertical="center" indent="2"/>
    </xf>
    <xf numFmtId="165" fontId="0" fillId="0" borderId="18" xfId="0" applyNumberFormat="1" applyBorder="1" applyAlignment="1">
      <alignment horizontal="right" vertical="center" indent="2"/>
    </xf>
    <xf numFmtId="0" fontId="0" fillId="0" borderId="18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5" borderId="2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1" fillId="3" borderId="16" xfId="0" applyFont="1" applyFill="1" applyBorder="1" applyAlignment="1" applyProtection="1">
      <alignment horizontal="left" vertical="center" wrapText="1" indent="2"/>
      <protection locked="0"/>
    </xf>
    <xf numFmtId="0" fontId="1" fillId="3" borderId="18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6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8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547122</xdr:colOff>
      <xdr:row>9</xdr:row>
      <xdr:rowOff>476249</xdr:rowOff>
    </xdr:from>
    <xdr:to>
      <xdr:col>6</xdr:col>
      <xdr:colOff>3562350</xdr:colOff>
      <xdr:row>9</xdr:row>
      <xdr:rowOff>2050006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6AC0DBA-E0BB-93BB-6B8F-62DCC60BB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7347" y="12039599"/>
          <a:ext cx="3015228" cy="1573757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1047750</xdr:colOff>
      <xdr:row>7</xdr:row>
      <xdr:rowOff>123825</xdr:rowOff>
    </xdr:from>
    <xdr:to>
      <xdr:col>6</xdr:col>
      <xdr:colOff>3513604</xdr:colOff>
      <xdr:row>7</xdr:row>
      <xdr:rowOff>2589679</xdr:rowOff>
    </xdr:to>
    <xdr:pic>
      <xdr:nvPicPr>
        <xdr:cNvPr id="3" name="my_nanogallery" descr="Zvětšit">
          <a:extLst>
            <a:ext uri="{FF2B5EF4-FFF2-40B4-BE49-F238E27FC236}">
              <a16:creationId xmlns:a16="http://schemas.microsoft.com/office/drawing/2014/main" id="{723CC3BD-B1E4-4EC1-A0B1-C3AC7442F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67975" y="5372100"/>
          <a:ext cx="2465854" cy="24658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9"/>
  <sheetViews>
    <sheetView tabSelected="1" topLeftCell="H1" zoomScaleNormal="100" workbookViewId="0">
      <selection activeCell="S8" sqref="S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85.28515625" style="1" customWidth="1"/>
    <col min="7" max="7" width="68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28.28515625" hidden="1" customWidth="1"/>
    <col min="13" max="13" width="35.5703125" customWidth="1"/>
    <col min="14" max="14" width="31" customWidth="1"/>
    <col min="15" max="15" width="43.85546875" style="4" customWidth="1"/>
    <col min="16" max="16" width="27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8.140625" style="5" customWidth="1"/>
  </cols>
  <sheetData>
    <row r="1" spans="1:23" ht="39" customHeight="1" x14ac:dyDescent="0.25">
      <c r="B1" s="88" t="s">
        <v>51</v>
      </c>
      <c r="C1" s="88"/>
      <c r="D1" s="88"/>
      <c r="E1" s="8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9.25" customHeight="1" x14ac:dyDescent="0.25">
      <c r="B2" s="7"/>
      <c r="C2" s="7"/>
      <c r="D2" s="7"/>
      <c r="E2" s="7"/>
      <c r="H2" s="89"/>
      <c r="I2" s="90"/>
      <c r="J2" s="90"/>
      <c r="K2" s="90"/>
      <c r="L2" s="90"/>
      <c r="M2" s="90"/>
      <c r="N2" s="90"/>
      <c r="O2" s="90"/>
      <c r="P2" s="90"/>
      <c r="Q2" s="1"/>
      <c r="S2" s="6"/>
      <c r="T2" s="6"/>
      <c r="U2" s="6"/>
      <c r="V2" s="6"/>
      <c r="W2" s="6"/>
    </row>
    <row r="3" spans="1:23" ht="24" customHeight="1" x14ac:dyDescent="0.25">
      <c r="B3" s="8"/>
      <c r="C3" s="9" t="s">
        <v>0</v>
      </c>
      <c r="D3" s="81"/>
      <c r="E3" s="81"/>
      <c r="F3" s="81"/>
      <c r="G3" s="81"/>
      <c r="H3" s="90"/>
      <c r="I3" s="90"/>
      <c r="J3" s="90"/>
      <c r="K3" s="90"/>
      <c r="L3" s="90"/>
      <c r="M3" s="90"/>
      <c r="N3" s="90"/>
      <c r="O3" s="90"/>
      <c r="P3" s="90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81"/>
      <c r="E4" s="81"/>
      <c r="F4" s="81"/>
      <c r="G4" s="81"/>
      <c r="H4" s="81"/>
      <c r="I4" s="81"/>
      <c r="J4" s="81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37</v>
      </c>
      <c r="M6" s="19" t="s">
        <v>12</v>
      </c>
      <c r="N6" s="21" t="s">
        <v>13</v>
      </c>
      <c r="O6" s="19" t="s">
        <v>14</v>
      </c>
      <c r="P6" s="19" t="s">
        <v>36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56" customHeight="1" thickTop="1" thickBot="1" x14ac:dyDescent="0.3">
      <c r="A7" s="23"/>
      <c r="B7" s="36">
        <v>1</v>
      </c>
      <c r="C7" s="37" t="s">
        <v>38</v>
      </c>
      <c r="D7" s="38">
        <v>1</v>
      </c>
      <c r="E7" s="39" t="s">
        <v>22</v>
      </c>
      <c r="F7" s="40" t="s">
        <v>49</v>
      </c>
      <c r="G7" s="40"/>
      <c r="H7" s="105"/>
      <c r="I7" s="37" t="s">
        <v>54</v>
      </c>
      <c r="J7" s="37" t="s">
        <v>33</v>
      </c>
      <c r="K7" s="37" t="s">
        <v>39</v>
      </c>
      <c r="L7" s="37"/>
      <c r="M7" s="41" t="s">
        <v>43</v>
      </c>
      <c r="N7" s="37" t="s">
        <v>41</v>
      </c>
      <c r="O7" s="37" t="s">
        <v>42</v>
      </c>
      <c r="P7" s="41" t="s">
        <v>40</v>
      </c>
      <c r="Q7" s="42">
        <f>D7*R7</f>
        <v>6700</v>
      </c>
      <c r="R7" s="43">
        <v>6700</v>
      </c>
      <c r="S7" s="110"/>
      <c r="T7" s="44">
        <f>D7*S7</f>
        <v>0</v>
      </c>
      <c r="U7" s="45" t="str">
        <f>IF(ISNUMBER(S7), IF(S7&gt;R7,"NEVYHOVUJE","VYHOVUJE")," ")</f>
        <v xml:space="preserve"> </v>
      </c>
      <c r="V7" s="37"/>
      <c r="W7" s="39" t="s">
        <v>30</v>
      </c>
    </row>
    <row r="8" spans="1:23" ht="213" customHeight="1" x14ac:dyDescent="0.25">
      <c r="A8" s="23"/>
      <c r="B8" s="46">
        <v>2</v>
      </c>
      <c r="C8" s="83" t="s">
        <v>46</v>
      </c>
      <c r="D8" s="47">
        <v>1</v>
      </c>
      <c r="E8" s="48" t="s">
        <v>22</v>
      </c>
      <c r="F8" s="49" t="s">
        <v>52</v>
      </c>
      <c r="G8" s="49"/>
      <c r="H8" s="106"/>
      <c r="I8" s="83" t="s">
        <v>54</v>
      </c>
      <c r="J8" s="83" t="s">
        <v>33</v>
      </c>
      <c r="K8" s="97" t="s">
        <v>39</v>
      </c>
      <c r="L8" s="97"/>
      <c r="M8" s="100" t="s">
        <v>43</v>
      </c>
      <c r="N8" s="86" t="s">
        <v>44</v>
      </c>
      <c r="O8" s="86" t="s">
        <v>45</v>
      </c>
      <c r="P8" s="103" t="s">
        <v>50</v>
      </c>
      <c r="Q8" s="50">
        <f>D8*R8</f>
        <v>7500</v>
      </c>
      <c r="R8" s="51">
        <v>7500</v>
      </c>
      <c r="S8" s="111"/>
      <c r="T8" s="52">
        <f>D8*S8</f>
        <v>0</v>
      </c>
      <c r="U8" s="53" t="str">
        <f t="shared" ref="U8:U10" si="0">IF(ISNUMBER(S8), IF(S8&gt;R8,"NEVYHOVUJE","VYHOVUJE")," ")</f>
        <v xml:space="preserve"> </v>
      </c>
      <c r="V8" s="86"/>
      <c r="W8" s="91" t="s">
        <v>32</v>
      </c>
    </row>
    <row r="9" spans="1:23" ht="225.75" customHeight="1" x14ac:dyDescent="0.25">
      <c r="A9" s="23"/>
      <c r="B9" s="54">
        <v>3</v>
      </c>
      <c r="C9" s="84" t="s">
        <v>46</v>
      </c>
      <c r="D9" s="55">
        <v>1</v>
      </c>
      <c r="E9" s="56" t="s">
        <v>22</v>
      </c>
      <c r="F9" s="57" t="s">
        <v>53</v>
      </c>
      <c r="G9" s="57"/>
      <c r="H9" s="107"/>
      <c r="I9" s="84" t="s">
        <v>54</v>
      </c>
      <c r="J9" s="84" t="s">
        <v>33</v>
      </c>
      <c r="K9" s="98"/>
      <c r="L9" s="98"/>
      <c r="M9" s="101"/>
      <c r="N9" s="87"/>
      <c r="O9" s="87"/>
      <c r="P9" s="104"/>
      <c r="Q9" s="58">
        <f>D9*R9</f>
        <v>7500</v>
      </c>
      <c r="R9" s="59">
        <v>7500</v>
      </c>
      <c r="S9" s="112"/>
      <c r="T9" s="60">
        <f>D9*S9</f>
        <v>0</v>
      </c>
      <c r="U9" s="61" t="str">
        <f t="shared" si="0"/>
        <v xml:space="preserve"> </v>
      </c>
      <c r="V9" s="87"/>
      <c r="W9" s="92"/>
    </row>
    <row r="10" spans="1:23" ht="218.25" customHeight="1" thickBot="1" x14ac:dyDescent="0.3">
      <c r="A10" s="23"/>
      <c r="B10" s="62">
        <v>4</v>
      </c>
      <c r="C10" s="85" t="s">
        <v>47</v>
      </c>
      <c r="D10" s="63">
        <v>2</v>
      </c>
      <c r="E10" s="64" t="s">
        <v>22</v>
      </c>
      <c r="F10" s="65" t="s">
        <v>48</v>
      </c>
      <c r="G10" s="65"/>
      <c r="H10" s="108"/>
      <c r="I10" s="85" t="s">
        <v>54</v>
      </c>
      <c r="J10" s="85" t="s">
        <v>33</v>
      </c>
      <c r="K10" s="99"/>
      <c r="L10" s="99"/>
      <c r="M10" s="102"/>
      <c r="N10" s="87"/>
      <c r="O10" s="87"/>
      <c r="P10" s="104"/>
      <c r="Q10" s="66">
        <f>D10*R10</f>
        <v>5000</v>
      </c>
      <c r="R10" s="67">
        <v>2500</v>
      </c>
      <c r="S10" s="113"/>
      <c r="T10" s="68">
        <f>D10*S10</f>
        <v>0</v>
      </c>
      <c r="U10" s="69" t="str">
        <f t="shared" si="0"/>
        <v xml:space="preserve"> </v>
      </c>
      <c r="V10" s="87"/>
      <c r="W10" s="64" t="s">
        <v>31</v>
      </c>
    </row>
    <row r="11" spans="1:23" ht="218.25" customHeight="1" thickBot="1" x14ac:dyDescent="0.3">
      <c r="A11" s="23"/>
      <c r="B11" s="70">
        <v>5</v>
      </c>
      <c r="C11" s="71" t="s">
        <v>57</v>
      </c>
      <c r="D11" s="72">
        <v>3</v>
      </c>
      <c r="E11" s="73" t="s">
        <v>22</v>
      </c>
      <c r="F11" s="74" t="s">
        <v>58</v>
      </c>
      <c r="G11" s="74"/>
      <c r="H11" s="109"/>
      <c r="I11" s="71" t="s">
        <v>54</v>
      </c>
      <c r="J11" s="71" t="s">
        <v>54</v>
      </c>
      <c r="K11" s="71" t="s">
        <v>39</v>
      </c>
      <c r="L11" s="71"/>
      <c r="M11" s="75"/>
      <c r="N11" s="71" t="s">
        <v>55</v>
      </c>
      <c r="O11" s="71" t="s">
        <v>56</v>
      </c>
      <c r="P11" s="76" t="s">
        <v>50</v>
      </c>
      <c r="Q11" s="77">
        <f>D11*R11</f>
        <v>9000</v>
      </c>
      <c r="R11" s="78">
        <v>3000</v>
      </c>
      <c r="S11" s="114"/>
      <c r="T11" s="79">
        <f>D11*S11</f>
        <v>0</v>
      </c>
      <c r="U11" s="80" t="str">
        <f t="shared" ref="U11" si="1">IF(ISNUMBER(S11), IF(S11&gt;R11,"NEVYHOVUJE","VYHOVUJE")," ")</f>
        <v xml:space="preserve"> </v>
      </c>
      <c r="V11" s="71"/>
      <c r="W11" s="73" t="s">
        <v>30</v>
      </c>
    </row>
    <row r="12" spans="1:23" ht="13.5" customHeight="1" thickTop="1" thickBot="1" x14ac:dyDescent="0.3">
      <c r="C12"/>
      <c r="D12"/>
      <c r="E12"/>
      <c r="F12"/>
      <c r="G12"/>
      <c r="H12"/>
      <c r="I12"/>
      <c r="J12"/>
      <c r="K12"/>
      <c r="O12"/>
      <c r="P12"/>
      <c r="Q12"/>
      <c r="T12" s="24"/>
    </row>
    <row r="13" spans="1:23" ht="60.75" customHeight="1" thickTop="1" thickBot="1" x14ac:dyDescent="0.3">
      <c r="B13" s="93" t="s">
        <v>23</v>
      </c>
      <c r="C13" s="93"/>
      <c r="D13" s="93"/>
      <c r="E13" s="93"/>
      <c r="F13" s="93"/>
      <c r="G13" s="93"/>
      <c r="H13" s="93"/>
      <c r="I13" s="93"/>
      <c r="J13" s="93"/>
      <c r="K13" s="93"/>
      <c r="L13" s="12"/>
      <c r="M13" s="25"/>
      <c r="N13" s="25"/>
      <c r="O13" s="25"/>
      <c r="P13" s="26"/>
      <c r="Q13" s="26"/>
      <c r="R13" s="27" t="s">
        <v>24</v>
      </c>
      <c r="S13" s="94" t="s">
        <v>25</v>
      </c>
      <c r="T13" s="94"/>
      <c r="U13" s="94"/>
      <c r="V13" s="17"/>
    </row>
    <row r="14" spans="1:23" ht="33" customHeight="1" thickTop="1" thickBot="1" x14ac:dyDescent="0.3">
      <c r="B14" s="95" t="s">
        <v>35</v>
      </c>
      <c r="C14" s="95"/>
      <c r="D14" s="95"/>
      <c r="E14" s="95"/>
      <c r="F14" s="95"/>
      <c r="G14" s="95"/>
      <c r="H14" s="95"/>
      <c r="I14" s="82"/>
      <c r="J14" s="82"/>
      <c r="K14" s="28"/>
      <c r="M14" s="29"/>
      <c r="N14" s="29"/>
      <c r="O14" s="29"/>
      <c r="P14" s="30"/>
      <c r="Q14" s="30"/>
      <c r="R14" s="31">
        <f>SUM(Q7:Q11)</f>
        <v>35700</v>
      </c>
      <c r="S14" s="96">
        <f>SUM(T7:T11)</f>
        <v>0</v>
      </c>
      <c r="T14" s="96"/>
      <c r="U14" s="96"/>
    </row>
    <row r="15" spans="1:23" s="32" customFormat="1" ht="15.75" thickTop="1" x14ac:dyDescent="0.25">
      <c r="B15" s="32" t="s">
        <v>26</v>
      </c>
      <c r="W15" s="33"/>
    </row>
    <row r="16" spans="1:23" s="32" customFormat="1" x14ac:dyDescent="0.25">
      <c r="B16" s="34" t="s">
        <v>27</v>
      </c>
      <c r="C16" s="32" t="s">
        <v>28</v>
      </c>
      <c r="W16" s="33"/>
    </row>
    <row r="17" spans="2:23" s="32" customFormat="1" x14ac:dyDescent="0.25">
      <c r="B17" s="34" t="s">
        <v>27</v>
      </c>
      <c r="C17" s="32" t="s">
        <v>29</v>
      </c>
      <c r="W17" s="33"/>
    </row>
    <row r="18" spans="2:23" s="32" customFormat="1" x14ac:dyDescent="0.25">
      <c r="W18" s="33"/>
    </row>
    <row r="19" spans="2:23" s="32" customFormat="1" x14ac:dyDescent="0.25">
      <c r="W19" s="33"/>
    </row>
    <row r="21" spans="2:23" x14ac:dyDescent="0.25">
      <c r="C21"/>
      <c r="E21"/>
      <c r="F21"/>
      <c r="G21"/>
      <c r="I21"/>
      <c r="J21"/>
    </row>
    <row r="22" spans="2:23" x14ac:dyDescent="0.25">
      <c r="C22"/>
      <c r="E22"/>
      <c r="F22"/>
      <c r="G22"/>
      <c r="I22"/>
      <c r="J22"/>
    </row>
    <row r="23" spans="2:23" x14ac:dyDescent="0.25">
      <c r="C23"/>
      <c r="E23"/>
      <c r="F23"/>
      <c r="G23"/>
      <c r="I23"/>
      <c r="J23"/>
    </row>
    <row r="24" spans="2:23" x14ac:dyDescent="0.25">
      <c r="C24"/>
      <c r="E24"/>
      <c r="F24"/>
      <c r="G24"/>
      <c r="I24"/>
      <c r="J24"/>
    </row>
    <row r="25" spans="2:23" x14ac:dyDescent="0.25">
      <c r="C25"/>
      <c r="E25"/>
      <c r="F25"/>
      <c r="G25"/>
      <c r="I25"/>
      <c r="J25"/>
    </row>
    <row r="26" spans="2:23" x14ac:dyDescent="0.25">
      <c r="C26"/>
      <c r="E26"/>
      <c r="F26"/>
      <c r="G26"/>
      <c r="I26"/>
      <c r="J26"/>
    </row>
    <row r="27" spans="2:23" x14ac:dyDescent="0.25">
      <c r="C27"/>
      <c r="E27"/>
      <c r="F27"/>
      <c r="G27"/>
      <c r="I27"/>
      <c r="J27"/>
    </row>
    <row r="28" spans="2:23" x14ac:dyDescent="0.25">
      <c r="C28"/>
      <c r="E28"/>
      <c r="F28"/>
      <c r="G28"/>
      <c r="I28"/>
      <c r="J28"/>
    </row>
    <row r="29" spans="2:23" x14ac:dyDescent="0.25">
      <c r="C29"/>
      <c r="E29"/>
      <c r="F29"/>
      <c r="G29"/>
      <c r="I29"/>
      <c r="J29"/>
    </row>
    <row r="30" spans="2:23" x14ac:dyDescent="0.25">
      <c r="C30"/>
      <c r="E30"/>
      <c r="F30"/>
      <c r="G30"/>
      <c r="I30"/>
      <c r="J30"/>
    </row>
    <row r="31" spans="2:23" x14ac:dyDescent="0.25">
      <c r="C31"/>
      <c r="E31"/>
      <c r="F31"/>
      <c r="G31"/>
      <c r="I31"/>
      <c r="J31"/>
    </row>
    <row r="32" spans="2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  <row r="49" spans="3:10" x14ac:dyDescent="0.25">
      <c r="C49"/>
      <c r="E49"/>
      <c r="F49"/>
      <c r="G49"/>
      <c r="I49"/>
      <c r="J49"/>
    </row>
  </sheetData>
  <sheetProtection algorithmName="SHA-512" hashValue="+IIp/eNfmB+Wmfaulo0ZKXL9WVqlsF8UnTtBN1hjetbF1UGlxt8TcOqy9M2AfIQ+B/TwfO22UYOaW4RciZ5Dsg==" saltValue="Dzx+DdaUY8UNW8OvtoWg6g==" spinCount="100000" sheet="1" objects="1" scenarios="1" selectLockedCells="1"/>
  <mergeCells count="14">
    <mergeCell ref="B13:K13"/>
    <mergeCell ref="S13:U13"/>
    <mergeCell ref="B14:H14"/>
    <mergeCell ref="S14:U14"/>
    <mergeCell ref="K8:K10"/>
    <mergeCell ref="L8:L10"/>
    <mergeCell ref="M8:M10"/>
    <mergeCell ref="N8:N10"/>
    <mergeCell ref="O8:O10"/>
    <mergeCell ref="P8:P10"/>
    <mergeCell ref="V8:V10"/>
    <mergeCell ref="B1:E1"/>
    <mergeCell ref="H2:P3"/>
    <mergeCell ref="W8:W9"/>
  </mergeCells>
  <phoneticPr fontId="11" type="noConversion"/>
  <conditionalFormatting sqref="B7:B11 D7:D11">
    <cfRule type="expression" dxfId="11" priority="2">
      <formula>LEN(TRIM(B7))=0</formula>
    </cfRule>
  </conditionalFormatting>
  <conditionalFormatting sqref="B7:B11">
    <cfRule type="cellIs" dxfId="10" priority="3" operator="greaterThanOrEqual">
      <formula>1</formula>
    </cfRule>
  </conditionalFormatting>
  <conditionalFormatting sqref="H7:H11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1">
    <cfRule type="containsText" dxfId="5" priority="14" operator="containsText" text="ANO">
      <formula>NOT(ISERROR(SEARCH("ANO",I7)))</formula>
    </cfRule>
  </conditionalFormatting>
  <conditionalFormatting sqref="S7:S11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1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1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W7:W8 W10:W11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2024-06-24T07:51:55Z</cp:lastPrinted>
  <dcterms:created xsi:type="dcterms:W3CDTF">2014-03-05T12:43:32Z</dcterms:created>
  <dcterms:modified xsi:type="dcterms:W3CDTF">2024-06-26T08:41:22Z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