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8\1 výzva\"/>
    </mc:Choice>
  </mc:AlternateContent>
  <xr:revisionPtr revIDLastSave="0" documentId="13_ncr:1_{8C590980-02B4-428E-ADD7-9AF02A42521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1" i="1"/>
  <c r="R12" i="1"/>
  <c r="S11" i="1"/>
  <c r="O12" i="1"/>
  <c r="H12" i="1"/>
  <c r="O11" i="1"/>
  <c r="H11" i="1"/>
  <c r="O10" i="1"/>
  <c r="R10" i="1"/>
  <c r="S10" i="1"/>
  <c r="H10" i="1"/>
  <c r="O9" i="1"/>
  <c r="H9" i="1"/>
  <c r="R9" i="1" l="1"/>
  <c r="S12" i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<sst xmlns="http://schemas.openxmlformats.org/spreadsheetml/2006/main" count="59" uniqueCount="49">
  <si>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</si>
  <si>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</si>
  <si>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</si>
  <si>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</si>
  <si>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</si>
  <si>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</si>
  <si>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</si>
  <si>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</si>
  <si>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</si>
  <si>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</si>
  <si>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</si>
  <si>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</si>
  <si>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</si>
  <si>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</si>
  <si>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</si>
  <si>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</si>
  <si>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</si>
  <si>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</si>
  <si>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</si>
  <si>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</si>
  <si>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</si>
  <si>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</si>
  <si>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</si>
  <si>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</si>
  <si>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</si>
  <si>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</si>
  <si>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</si>
  <si>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</si>
  <si>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</si>
  <si>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</si>
  <si>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038 - 2024 (originální)</t>
  </si>
  <si>
    <t>ks</t>
  </si>
  <si>
    <t>NE</t>
  </si>
  <si>
    <t>SKM - Dagmar Keglerová,
Tel.: 606 665 155</t>
  </si>
  <si>
    <t>Borská 53,
301 00 Plzeň,
VŠ kolej</t>
  </si>
  <si>
    <t>KKY - Ing. Jaroslav Šebesta,
Tel.: 37763 2131</t>
  </si>
  <si>
    <t>Technická 8, 
301 00 Plzeň, 
Fakulta aplikovaných věd - Katedra kybernetiky,
místnost UC 431</t>
  </si>
  <si>
    <r>
      <t xml:space="preserve">Toner do tiskárny Kyocera ECOSYS M5526cdn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</si>
  <si>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 xml:space="preserve">Toner do tiskárny Kyocera ECOSYS M5526cdn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</si>
  <si>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 xml:space="preserve">Toner do tiskárny Kyocera ECOSYS M5526cdn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</si>
  <si>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Kyocera ECOSYS M5526cdn - </t>
    </r>
    <r>
      <rPr>
        <b/>
        <sz val="11"/>
        <color theme="1"/>
        <rFont val="Calibri"/>
        <family val="2"/>
        <charset val="238"/>
        <scheme val="minor"/>
      </rPr>
      <t>black</t>
    </r>
  </si>
  <si>
    <t>Originální toner. Výtěžnost 2 000 stran A4.</t>
  </si>
  <si>
    <t>Originální válec. Výtěžnost 12 000 stran.</t>
  </si>
  <si>
    <r>
      <t xml:space="preserve">Toner do tiskárny Brother DCP-B7520DW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</si>
  <si>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Tiskový válec do tiskárny Brother DCP-B7520DW </t>
  </si>
  <si>
    <t>Originální modrý toner. Výtěžnost 3 000 stran.</t>
  </si>
  <si>
    <t>Originální žlutý toner. Výtěžnost 3 000 stran.</t>
  </si>
  <si>
    <t>Originální růžový toner. Výtěžnost 3 000 stran.</t>
  </si>
  <si>
    <t>Originální černý toner. Výtěžnost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</si>
</sst>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8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zoomScaleNormal="100" workbookViewId="0">
      <selection activeCell="F17" sqref="F17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25" customWidth="1"/>
    <col min="5" max="5" width="11.28515625" style="4" customWidth="1"/>
    <col min="6" max="6" width="59.855468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1.7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43</v>
      </c>
      <c r="D7" s="38">
        <v>5</v>
      </c>
      <c r="E7" s="39" t="s">
        <v>31</v>
      </c>
      <c r="F7" s="37" t="s">
        <v>41</v>
      </c>
      <c r="G7" s="128"/>
      <c r="H7" s="40" t="str">
        <f t="shared" ref="H7:H12" si="0">IF(P7&gt;1999,"ANO","NE")</f>
        <v>NE</v>
      </c>
      <c r="I7" s="41" t="s">
        <v>27</v>
      </c>
      <c r="J7" s="42" t="s">
        <v>32</v>
      </c>
      <c r="K7" s="43"/>
      <c r="L7" s="44" t="s">
        <v>33</v>
      </c>
      <c r="M7" s="44" t="s">
        <v>34</v>
      </c>
      <c r="N7" s="45" t="s">
        <v>29</v>
      </c>
      <c r="O7" s="46">
        <f>D7*P7</f>
        <v>2500</v>
      </c>
      <c r="P7" s="47">
        <v>500</v>
      </c>
      <c r="Q7" s="133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thickBot="1" x14ac:dyDescent="0.3">
      <c r="B8" s="51">
        <v>2</v>
      </c>
      <c r="C8" s="52" t="s">
        <v>44</v>
      </c>
      <c r="D8" s="53">
        <v>2</v>
      </c>
      <c r="E8" s="54" t="s">
        <v>31</v>
      </c>
      <c r="F8" s="52" t="s">
        <v>42</v>
      </c>
      <c r="G8" s="129"/>
      <c r="H8" s="55" t="str">
        <f t="shared" si="0"/>
        <v>NE</v>
      </c>
      <c r="I8" s="56"/>
      <c r="J8" s="57"/>
      <c r="K8" s="58"/>
      <c r="L8" s="57"/>
      <c r="M8" s="57"/>
      <c r="N8" s="59"/>
      <c r="O8" s="60">
        <f t="shared" ref="O8:O12" si="2">D8*P8</f>
        <v>2200</v>
      </c>
      <c r="P8" s="61">
        <v>1100</v>
      </c>
      <c r="Q8" s="134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65">
        <v>3</v>
      </c>
      <c r="C9" s="66" t="s">
        <v>37</v>
      </c>
      <c r="D9" s="67">
        <v>2</v>
      </c>
      <c r="E9" s="68" t="s">
        <v>31</v>
      </c>
      <c r="F9" s="66" t="s">
        <v>45</v>
      </c>
      <c r="G9" s="130"/>
      <c r="H9" s="69" t="str">
        <f t="shared" si="0"/>
        <v>NE</v>
      </c>
      <c r="I9" s="70" t="s">
        <v>27</v>
      </c>
      <c r="J9" s="70" t="s">
        <v>32</v>
      </c>
      <c r="K9" s="71"/>
      <c r="L9" s="70" t="s">
        <v>35</v>
      </c>
      <c r="M9" s="70" t="s">
        <v>36</v>
      </c>
      <c r="N9" s="72" t="s">
        <v>29</v>
      </c>
      <c r="O9" s="73">
        <f t="shared" si="2"/>
        <v>3800</v>
      </c>
      <c r="P9" s="74">
        <v>1900</v>
      </c>
      <c r="Q9" s="135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77"/>
      <c r="U9" s="77" t="s">
        <v>10</v>
      </c>
    </row>
    <row r="10" spans="2:21" ht="41.25" customHeight="1" x14ac:dyDescent="0.25">
      <c r="B10" s="78">
        <v>4</v>
      </c>
      <c r="C10" s="79" t="s">
        <v>38</v>
      </c>
      <c r="D10" s="80">
        <v>2</v>
      </c>
      <c r="E10" s="81" t="s">
        <v>31</v>
      </c>
      <c r="F10" s="79" t="s">
        <v>46</v>
      </c>
      <c r="G10" s="131"/>
      <c r="H10" s="82" t="str">
        <f t="shared" si="0"/>
        <v>NE</v>
      </c>
      <c r="I10" s="83"/>
      <c r="J10" s="83"/>
      <c r="K10" s="84"/>
      <c r="L10" s="85"/>
      <c r="M10" s="85"/>
      <c r="N10" s="86"/>
      <c r="O10" s="87">
        <f t="shared" si="2"/>
        <v>3800</v>
      </c>
      <c r="P10" s="88">
        <v>1900</v>
      </c>
      <c r="Q10" s="136"/>
      <c r="R10" s="89">
        <f t="shared" ref="R10" si="7">D10*Q10</f>
        <v>0</v>
      </c>
      <c r="S10" s="90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25">
      <c r="B11" s="78">
        <v>5</v>
      </c>
      <c r="C11" s="79" t="s">
        <v>39</v>
      </c>
      <c r="D11" s="80">
        <v>2</v>
      </c>
      <c r="E11" s="81" t="s">
        <v>31</v>
      </c>
      <c r="F11" s="79" t="s">
        <v>47</v>
      </c>
      <c r="G11" s="131"/>
      <c r="H11" s="82" t="str">
        <f t="shared" si="0"/>
        <v>NE</v>
      </c>
      <c r="I11" s="83"/>
      <c r="J11" s="83"/>
      <c r="K11" s="84"/>
      <c r="L11" s="85"/>
      <c r="M11" s="85"/>
      <c r="N11" s="86"/>
      <c r="O11" s="87">
        <f t="shared" si="2"/>
        <v>3800</v>
      </c>
      <c r="P11" s="88">
        <v>1900</v>
      </c>
      <c r="Q11" s="136"/>
      <c r="R11" s="89">
        <f t="shared" ref="R11" si="9">D11*Q11</f>
        <v>0</v>
      </c>
      <c r="S11" s="90" t="str">
        <f t="shared" ref="S11" si="10">IF(ISNUMBER(Q11), IF(Q11&gt;P11,"NEVYHOVUJE","VYHOVUJE")," ")</f>
        <v xml:space="preserve"> </v>
      </c>
      <c r="T11" s="64"/>
      <c r="U11" s="64"/>
    </row>
    <row r="12" spans="2:21" ht="41.25" customHeight="1" thickBot="1" x14ac:dyDescent="0.3">
      <c r="B12" s="91">
        <v>6</v>
      </c>
      <c r="C12" s="92" t="s">
        <v>40</v>
      </c>
      <c r="D12" s="93">
        <v>2</v>
      </c>
      <c r="E12" s="94" t="s">
        <v>31</v>
      </c>
      <c r="F12" s="92" t="s">
        <v>48</v>
      </c>
      <c r="G12" s="132"/>
      <c r="H12" s="95" t="str">
        <f t="shared" si="0"/>
        <v>NE</v>
      </c>
      <c r="I12" s="96"/>
      <c r="J12" s="96"/>
      <c r="K12" s="97"/>
      <c r="L12" s="98"/>
      <c r="M12" s="98"/>
      <c r="N12" s="99"/>
      <c r="O12" s="100">
        <f t="shared" si="2"/>
        <v>2600</v>
      </c>
      <c r="P12" s="101">
        <v>1300</v>
      </c>
      <c r="Q12" s="137"/>
      <c r="R12" s="102">
        <f t="shared" ref="R12" si="11">D12*Q12</f>
        <v>0</v>
      </c>
      <c r="S12" s="103" t="str">
        <f t="shared" ref="S12" si="12">IF(ISNUMBER(Q12), IF(Q12&gt;P12,"NEVYHOVUJE","VYHOVUJE")," ")</f>
        <v xml:space="preserve"> </v>
      </c>
      <c r="T12" s="104"/>
      <c r="U12" s="104"/>
    </row>
    <row r="13" spans="2:21" ht="16.5" thickTop="1" thickBot="1" x14ac:dyDescent="0.3">
      <c r="C13" s="6"/>
      <c r="D13" s="6"/>
      <c r="E13" s="6"/>
      <c r="F13" s="6"/>
      <c r="G13" s="6"/>
      <c r="H13" s="6"/>
      <c r="I13" s="6"/>
      <c r="J13" s="6"/>
      <c r="N13" s="6"/>
      <c r="O13" s="6"/>
      <c r="R13" s="105"/>
    </row>
    <row r="14" spans="2:21" ht="60.75" customHeight="1" thickTop="1" thickBot="1" x14ac:dyDescent="0.3">
      <c r="B14" s="106" t="s">
        <v>14</v>
      </c>
      <c r="C14" s="107"/>
      <c r="D14" s="107"/>
      <c r="E14" s="107"/>
      <c r="F14" s="107"/>
      <c r="G14" s="107"/>
      <c r="H14" s="108"/>
      <c r="I14" s="109"/>
      <c r="J14" s="109"/>
      <c r="K14" s="109"/>
      <c r="L14" s="12"/>
      <c r="M14" s="12"/>
      <c r="N14" s="110"/>
      <c r="O14" s="110"/>
      <c r="P14" s="111" t="s">
        <v>11</v>
      </c>
      <c r="Q14" s="112" t="s">
        <v>12</v>
      </c>
      <c r="R14" s="113"/>
      <c r="S14" s="114"/>
      <c r="T14" s="28"/>
      <c r="U14" s="115"/>
    </row>
    <row r="15" spans="2:21" ht="33.75" customHeight="1" thickTop="1" thickBot="1" x14ac:dyDescent="0.3">
      <c r="B15" s="116" t="s">
        <v>15</v>
      </c>
      <c r="C15" s="117"/>
      <c r="D15" s="117"/>
      <c r="E15" s="117"/>
      <c r="F15" s="117"/>
      <c r="G15" s="117"/>
      <c r="H15" s="118"/>
      <c r="I15" s="119"/>
      <c r="L15" s="8"/>
      <c r="M15" s="8"/>
      <c r="N15" s="120"/>
      <c r="O15" s="120"/>
      <c r="P15" s="121">
        <f>SUM(O7:O12)</f>
        <v>18700</v>
      </c>
      <c r="Q15" s="122">
        <f>SUM(R7:R12)</f>
        <v>0</v>
      </c>
      <c r="R15" s="123"/>
      <c r="S15" s="124"/>
    </row>
    <row r="16" spans="2:21" ht="14.25" customHeight="1" thickTop="1" x14ac:dyDescent="0.25"/>
    <row r="17" spans="2:3" ht="14.25" customHeight="1" x14ac:dyDescent="0.25">
      <c r="B17" s="126"/>
    </row>
    <row r="18" spans="2:3" ht="14.25" customHeight="1" x14ac:dyDescent="0.25">
      <c r="B18" s="127"/>
      <c r="C18" s="126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WAl22GyVRdWLSHOp4bZ+32OEytaikR18/S+4oLoVVl3wi3voKCt4aSPKR4KQrFcVrv1QdfOrfbPVLD3NhRIAGQ==" saltValue="2VMhamCky0a6XrqeHYkBTQ==" spinCount="100000" sheet="1" objects="1" scenarios="1"/>
  <mergeCells count="22">
    <mergeCell ref="B15:G15"/>
    <mergeCell ref="Q15:S15"/>
    <mergeCell ref="B14:G14"/>
    <mergeCell ref="Q14:S14"/>
    <mergeCell ref="G3:N3"/>
    <mergeCell ref="T9:T12"/>
    <mergeCell ref="U7:U8"/>
    <mergeCell ref="U9:U12"/>
    <mergeCell ref="B1:C1"/>
    <mergeCell ref="I9:I12"/>
    <mergeCell ref="I7:I8"/>
    <mergeCell ref="J9:J12"/>
    <mergeCell ref="J7:J8"/>
    <mergeCell ref="K7:K8"/>
    <mergeCell ref="K9:K12"/>
    <mergeCell ref="L7:L8"/>
    <mergeCell ref="L9:L12"/>
    <mergeCell ref="M7:M8"/>
    <mergeCell ref="M9:M12"/>
    <mergeCell ref="N7:N8"/>
    <mergeCell ref="N9:N12"/>
    <mergeCell ref="T7:T8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2024-06-13T07:24:38Z</cp:lastPrinted>
  <dcterms:created xsi:type="dcterms:W3CDTF">2014-03-05T12:43:32Z</dcterms:created>
  <dcterms:modified xsi:type="dcterms:W3CDTF">2024-06-13T07:39:54Z</dcterms:modified>
</cp:coreProperties>
</file>