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81\1 výzva\"/>
    </mc:Choice>
  </mc:AlternateContent>
  <xr:revisionPtr revIDLastSave="0" documentId="13_ncr:1_{C99B3D0A-32E1-41B2-9BE4-A60F00BF3CB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T9" i="1"/>
  <c r="S11" i="1"/>
  <c r="S14" i="1"/>
  <c r="T16" i="1"/>
  <c r="S17" i="1"/>
  <c r="T7" i="1"/>
  <c r="T14" i="1"/>
  <c r="S15" i="1"/>
  <c r="T15" i="1"/>
  <c r="S16" i="1"/>
  <c r="P14" i="1"/>
  <c r="P15" i="1"/>
  <c r="P16" i="1"/>
  <c r="P17" i="1"/>
  <c r="S13" i="1"/>
  <c r="T13" i="1"/>
  <c r="P13" i="1"/>
  <c r="S10" i="1"/>
  <c r="P8" i="1"/>
  <c r="P9" i="1"/>
  <c r="P10" i="1"/>
  <c r="P11" i="1"/>
  <c r="S8" i="1"/>
  <c r="T12" i="1"/>
  <c r="P7" i="1"/>
  <c r="P12" i="1"/>
  <c r="T17" i="1" l="1"/>
  <c r="Q20" i="1"/>
  <c r="T11" i="1"/>
  <c r="T10" i="1"/>
  <c r="S9" i="1"/>
  <c r="S7" i="1"/>
  <c r="S12" i="1"/>
  <c r="R20" i="1" l="1"/>
</calcChain>
</file>

<file path=xl/sharedStrings.xml><?xml version="1.0" encoding="utf-8"?>
<sst xmlns="http://schemas.openxmlformats.org/spreadsheetml/2006/main" count="105" uniqueCount="76">
  <si>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</si>
  <si>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</si>
  <si>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</si>
  <si>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</si>
  <si>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</si>
  <si>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</si>
  <si>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</si>
  <si>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</si>
  <si>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</si>
  <si>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</si>
  <si>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</si>
  <si>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</si>
  <si>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30231310-3 - Ploché monitory</t>
  </si>
  <si>
    <t xml:space="preserve">30233132-5 - Diskové jednotky </t>
  </si>
  <si>
    <t>30234600-4 - Flash paměť</t>
  </si>
  <si>
    <t xml:space="preserve">30237000-9 - Součásti, příslušenství a doplňky pro počítače </t>
  </si>
  <si>
    <t xml:space="preserve">30237410-6 - Počítačová myš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</si>
  <si>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</si>
  <si>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</si>
  <si>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</si>
  <si>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</si>
  <si>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</si>
  <si>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</si>
  <si>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</si>
  <si>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</si>
  <si>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</si>
  <si>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</si>
  <si>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</si>
  <si>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</si>
  <si>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</si>
  <si>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</si>
  <si>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</si>
  <si>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</si>
  <si>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</si>
  <si>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</si>
  <si>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</si>
  <si>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30 dní</t>
  </si>
  <si>
    <t xml:space="preserve">Příloha č. 2 Kupní smlouvy - technická specifikace
Výpočetní technika (III.) 081 - 2024 </t>
  </si>
  <si>
    <t>Ing. David Lávička, Ph.D.,
Tel.: 605 726 363,
37763 4712</t>
  </si>
  <si>
    <t>Teslova 9, 
301 00 Plzeň,
Nové technologie – výzkumné centrum - Výzkum pokročilých materiálů,
místnost TF 207</t>
  </si>
  <si>
    <t>Záruka na zboží min. 24 měsíců.</t>
  </si>
  <si>
    <t>Záruka na zboží  min. 36 měsíců.</t>
  </si>
  <si>
    <t>Výkonný notebook pro CUDA výpočty</t>
  </si>
  <si>
    <t>Pracovní notebook</t>
  </si>
  <si>
    <t>Provedení notebooku klasické.
Výkon procesoru v Passmark CPU více než 15 150 bodů (platné ke dni 10.1.2024), minimálně 10 jader.
Grafická karta: výkon v Passmark GPU více než 2 650 bodů.
Operační paměť minimálně 16 GB.
Disk SSD disk o kapacitě minimálně 512 GB.
Integrovaná wifi karta.
Display min. Full HD 15,6" s rozlišením 1920 × 1080, provedení antireflexní.
Webkamera a mikrofon.
Síťová karta 1 Gb/s Ethernet.
Mminimálně 2x USB-A port a 2x USB-C.
Originální operační systém Windows 64-bit (Windows 10 nebo vyšší, nesmí to být licence typu K12 (EDU)).  
Existence ovladačů použitého HW ve Windows 10 a vyšší verze Windows.
Kovový nebo kompozitní vnitřní rám.
CZ Klávesnice s numerickou části 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
Záruka min. 36 měsíců.</t>
  </si>
  <si>
    <t>Monitor LCD 31,5" 16:9</t>
  </si>
  <si>
    <t xml:space="preserve">Interní disk 3,5" 16TB </t>
  </si>
  <si>
    <t>Pevný disk 3,5". 
Kapacita min. 16 TB.
Použití: do serveru, datová úložiště. 
Rozhraní SATA III. 
Rychlost přenosu min. 270 MB/s. 
Cache min. 256 MB.
Min. 7200 ot/minutu.</t>
  </si>
  <si>
    <t xml:space="preserve">Externí disk 2,5" 2TB </t>
  </si>
  <si>
    <t>Pevný disk 2,5".
Kapacita min. 2TB.
Rozhraní 3.2 Gen 1.</t>
  </si>
  <si>
    <t>Síťový adaptér</t>
  </si>
  <si>
    <t>Samostatná faktura</t>
  </si>
  <si>
    <t>14 dní</t>
  </si>
  <si>
    <t>Mgr. Tereza Krištufová,
Tel.: 37763 1001</t>
  </si>
  <si>
    <t>Univerzitní 8, 
301 00 Plzeň,
Rektorát - Kancelář rektora, 
5. patro - místnost UR 315</t>
  </si>
  <si>
    <t>Podpora rychlostí 10/100/1000 Mbit/s.
Podpora přenosových rychlostí 12 / 480 / 5000 Mbit/s (full / high / super speed).
Rozhraní USB-C.
Počet portů RJ-45: 1
Funkce Wake-on-LAN, LED indikace.
Podpora CDC-ECM – pro automatickou instalaci ovladačů napříč různými OS.
Plná podpora Plug and Play a Hot Plug.
Podpora hardwarového Cyclic Redundancy Check (CRC) pro odhalení chyb přenosu.</t>
  </si>
  <si>
    <r>
      <t>Provedení notebooku klasické.
Výkon procesoru v Passmark CPU více než 28 100 bodů (platné ke dni 10.1.2024), minimálně</t>
    </r>
    <r>
      <rPr>
        <sz val="11"/>
        <rFont val="Calibri"/>
        <family val="2"/>
        <charset val="238"/>
        <scheme val="minor"/>
      </rPr>
      <t xml:space="preserve"> 14 jader, min. 20 vláken.</t>
    </r>
    <r>
      <rPr>
        <sz val="11"/>
        <color theme="1"/>
        <rFont val="Calibri"/>
        <family val="2"/>
        <charset val="238"/>
        <scheme val="minor"/>
      </rPr>
      <t xml:space="preserve">
Dedikovaná grafická karta podporující cuda, výkon v Passmark GPU více než 17 700 bodů.
Operační paměť minimálně 32 GB.
Disk SSD disk o kapacitě minimálně 1000 GB.
Integrovaná wifi karta.
Display min. Full HD 17,3" s rozlišením 2560 × 1440, provedení antireflexní.
Webkamera a mikrofon.
Síťová karta 1 Gb/s Ethernet s podporou PXE.
Mminimálně 3x USB-A port a 1x USB-C.
Originální operační systém Windows 64-bit (Windows 10 nebo vyšší, nesmí to být licence typu K12 (EDU)). 
Existence ovladačů použitého HW ve Windows 10 a vyšší verze Windows.
Kovový nebo kompozitní vnitřní rám.
CZ Klávesnice s numerickou části s podsvícením nebo alternativním způsobem zlepšení viditelnosti ve tmě.
Touchpad.
Notebook musí obsahovat digitální grafický výstup.
Podpora prostřednictvím internetu musí umožňovat stahování ovladačů a manuálu z internetu adresně pro konkrétní zadaný typ (sériové číslo) zařízení.</t>
    </r>
  </si>
  <si>
    <t>USB Flash disk</t>
  </si>
  <si>
    <t>Datový kabel USB-C</t>
  </si>
  <si>
    <t>ANO</t>
  </si>
  <si>
    <t>SGS-2022-027 (Využití matematiky a informatiky v geomatice V)</t>
  </si>
  <si>
    <t>Ing. Pavel Hájek, Ph.D., 
Tel.: 37763 9208,
735 713 955</t>
  </si>
  <si>
    <t>Technická 8, 
301 00 Plzeň,
Fakulta aplikovaných věd - Katedra geomatiky,
místnost UN 635</t>
  </si>
  <si>
    <t>Kapacita min. 256 GB.
Rychlost zápisu min. 100 MB/s, čtení min. 150 MB/s.
Zodolněná konstrukce.
Konektor min. USB-A či kombinace s USB-C.</t>
  </si>
  <si>
    <t>Datový kabel USB-C (male) / USB-C (male), pozlacené konektory, oplet, min. délka 1 m, vhodný pro nabíjení notebooků i mobilů, tak i pro přenos dat.</t>
  </si>
  <si>
    <t>SGS-2024-014</t>
  </si>
  <si>
    <t>Jarmila Glaserová, 
Tel.: 37763 4301,
702 047 003</t>
  </si>
  <si>
    <t>Univerzitní 26,
301 00 Plzeň,
Fakulta elektrotechnická - Katedra elektroenergetiky,
místnost EK 318</t>
  </si>
  <si>
    <t>Klávesnice drátová</t>
  </si>
  <si>
    <t>Klávesnice, černá, drátová, USB, multimediální, CZ, SK.</t>
  </si>
  <si>
    <t>Myš drátová</t>
  </si>
  <si>
    <t>Počítačová myš, drátová, 1 kolečko, 3 tlačítka, USB, černá.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</si>
  <si>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</si>
  <si>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r>
      <t xml:space="preserve">Velikost úhlopříčky </t>
    </r>
    <r>
      <rPr>
        <sz val="11"/>
        <color rgb="FFFF0000"/>
        <rFont val="Calibri"/>
        <family val="2"/>
        <charset val="238"/>
        <scheme val="minor"/>
      </rPr>
      <t xml:space="preserve">31,5" - </t>
    </r>
    <r>
      <rPr>
        <sz val="11"/>
        <rFont val="Calibri"/>
        <family val="2"/>
        <charset val="238"/>
        <scheme val="minor"/>
      </rPr>
      <t>32</t>
    </r>
    <r>
      <rPr>
        <sz val="11"/>
        <color theme="1"/>
        <rFont val="Calibri"/>
        <family val="2"/>
        <charset val="238"/>
        <scheme val="minor"/>
      </rPr>
      <t xml:space="preserve">",
min. rozlišení 1920 x 1080, 
tvar obrazovky - zakřivená, 
typ panelu VA, 
rozhraní HDMI nebo displayport, 
jas min. 250 cd/m2.
Displayport a HDMI kabel musí byt součástí dodávky.
Záruka min. 36 měsíců.
</t>
    </r>
    <r>
      <rPr>
        <sz val="11"/>
        <rFont val="Calibri"/>
        <family val="2"/>
        <charset val="238"/>
        <scheme val="minor"/>
      </rPr>
      <t>Třída energetické účinnosti v rozpětí A až G.</t>
    </r>
  </si>
  <si>
    <r>
      <t xml:space="preserve">Zakřivený monitor LCD </t>
    </r>
    <r>
      <rPr>
        <sz val="11"/>
        <color rgb="FFFF0000"/>
        <rFont val="Calibri"/>
        <family val="2"/>
        <charset val="238"/>
        <scheme val="minor"/>
      </rPr>
      <t>31,5"</t>
    </r>
    <r>
      <rPr>
        <sz val="11"/>
        <color theme="1"/>
        <rFont val="Calibri"/>
        <family val="2"/>
        <charset val="238"/>
        <scheme val="minor"/>
      </rPr>
      <t>- 32" 16:9</t>
    </r>
  </si>
  <si>
    <r>
      <t xml:space="preserve">Velikost úhlopříčky 31,5", 
rozlišení min. 4K 3840 × 2160, 
rozhraní HDMI nebo displayport, 
jas min. </t>
    </r>
    <r>
      <rPr>
        <sz val="11"/>
        <color rgb="FFFF0000"/>
        <rFont val="Calibri"/>
        <family val="2"/>
        <charset val="238"/>
        <scheme val="minor"/>
      </rPr>
      <t xml:space="preserve">250 </t>
    </r>
    <r>
      <rPr>
        <sz val="11"/>
        <color theme="1"/>
        <rFont val="Calibri"/>
        <family val="2"/>
        <charset val="238"/>
        <scheme val="minor"/>
      </rPr>
      <t xml:space="preserve">cd/m2, 
typ panelu VA. 
Displayport a HDMI kabel musí byt součástí dodávky. 
Záruka min. 36 měsíců.
</t>
    </r>
    <r>
      <rPr>
        <sz val="11"/>
        <rFont val="Calibri"/>
        <family val="2"/>
        <charset val="238"/>
        <scheme val="minor"/>
      </rPr>
      <t xml:space="preserve">Třída energetické účinnosti v rozpětí A až G </t>
    </r>
    <r>
      <rPr>
        <sz val="11"/>
        <color rgb="FFFF0000"/>
        <rFont val="Calibri"/>
        <family val="2"/>
        <charset val="238"/>
        <scheme val="minor"/>
      </rPr>
      <t>nebo certifikace RoHS compliant, TÜV Rheinland Eye Comfort Certification, TÜV Rheinland Flicker Free.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</si>
</sst>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2" fillId="0" borderId="0"/>
    <xf numFmtId="0" fontId="13" fillId="0" borderId="0"/>
  </cellStyleXfs>
  <cellXfs count="212">
    <xf numFmtId="0" fontId="0" fillId="0" borderId="0" xfId="0"/>
    <xf numFmtId="0" fontId="0" fillId="0" borderId="0" xfId="0" applyProtection="1"/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9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6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left" vertical="top" wrapText="1"/>
    </xf>
    <xf numFmtId="0" fontId="27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 textRotation="90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8" xfId="0" applyNumberForma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left" vertical="center" wrapText="1" indent="1"/>
    </xf>
    <xf numFmtId="0" fontId="30" fillId="4" borderId="1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7" fillId="6" borderId="19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14" fillId="3" borderId="12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left" vertical="center" wrapText="1" indent="1"/>
    </xf>
    <xf numFmtId="0" fontId="28" fillId="4" borderId="15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7" fillId="6" borderId="16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17" fillId="6" borderId="13" xfId="0" applyFont="1" applyFill="1" applyBorder="1" applyAlignment="1" applyProtection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</xf>
    <xf numFmtId="0" fontId="17" fillId="6" borderId="17" xfId="0" applyFont="1" applyFill="1" applyBorder="1" applyAlignment="1" applyProtection="1">
      <alignment horizontal="center" vertical="center" wrapText="1"/>
    </xf>
    <xf numFmtId="0" fontId="17" fillId="3" borderId="15" xfId="0" applyFont="1" applyFill="1" applyBorder="1" applyAlignment="1" applyProtection="1">
      <alignment horizontal="left" vertical="center" wrapText="1" indent="1"/>
    </xf>
    <xf numFmtId="164" fontId="26" fillId="3" borderId="15" xfId="0" applyNumberFormat="1" applyFont="1" applyFill="1" applyBorder="1" applyAlignment="1" applyProtection="1">
      <alignment horizontal="right" vertical="center" inden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left" vertical="center" wrapText="1" indent="1"/>
    </xf>
    <xf numFmtId="0" fontId="28" fillId="4" borderId="16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26" fillId="3" borderId="16" xfId="0" applyNumberFormat="1" applyFon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left" vertical="center" wrapText="1" indent="1"/>
    </xf>
    <xf numFmtId="0" fontId="28" fillId="4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left" vertical="center" wrapText="1" indent="1"/>
    </xf>
    <xf numFmtId="0" fontId="28" fillId="4" borderId="2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 applyProtection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left" vertical="center" wrapText="1" indent="1"/>
    </xf>
    <xf numFmtId="0" fontId="28" fillId="4" borderId="28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right" vertical="center" indent="1"/>
    </xf>
    <xf numFmtId="164" fontId="0" fillId="3" borderId="28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Border="1" applyAlignment="1" applyProtection="1">
      <alignment horizontal="center" vertical="center"/>
    </xf>
    <xf numFmtId="0" fontId="12" fillId="3" borderId="29" xfId="0" applyFont="1" applyFill="1" applyBorder="1" applyAlignment="1" applyProtection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</xf>
    <xf numFmtId="3" fontId="0" fillId="2" borderId="26" xfId="0" applyNumberForma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 indent="1"/>
    </xf>
    <xf numFmtId="0" fontId="28" fillId="4" borderId="17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left" vertical="center" wrapText="1" indent="1"/>
    </xf>
    <xf numFmtId="0" fontId="28" fillId="4" borderId="25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7" fillId="6" borderId="30" xfId="0" applyFont="1" applyFill="1" applyBorder="1" applyAlignment="1" applyProtection="1">
      <alignment horizontal="center" vertical="center" wrapText="1"/>
    </xf>
    <xf numFmtId="0" fontId="6" fillId="6" borderId="30" xfId="0" applyFont="1" applyFill="1" applyBorder="1" applyAlignment="1" applyProtection="1">
      <alignment horizontal="center" vertical="center" wrapText="1"/>
    </xf>
    <xf numFmtId="0" fontId="14" fillId="3" borderId="30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20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7" fillId="0" borderId="0" xfId="2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center"/>
    </xf>
    <xf numFmtId="164" fontId="21" fillId="0" borderId="0" xfId="0" applyNumberFormat="1" applyFont="1" applyAlignment="1" applyProtection="1">
      <alignment horizontal="right" vertical="center" indent="1"/>
    </xf>
    <xf numFmtId="164" fontId="16" fillId="0" borderId="3" xfId="0" applyNumberFormat="1" applyFont="1" applyBorder="1" applyAlignment="1" applyProtection="1">
      <alignment horizontal="center" vertical="center"/>
    </xf>
    <xf numFmtId="164" fontId="16" fillId="0" borderId="9" xfId="0" applyNumberFormat="1" applyFont="1" applyBorder="1" applyAlignment="1" applyProtection="1">
      <alignment horizontal="center" vertical="center"/>
    </xf>
    <xf numFmtId="164" fontId="16" fillId="0" borderId="10" xfId="0" applyNumberFormat="1" applyFont="1" applyBorder="1" applyAlignment="1" applyProtection="1">
      <alignment horizontal="center" vertical="center"/>
    </xf>
    <xf numFmtId="164" fontId="16" fillId="0" borderId="11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/>
    </xf>
    <xf numFmtId="0" fontId="26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20" fillId="0" borderId="0" xfId="0" applyFont="1" applyAlignment="1" applyProtection="1">
      <alignment horizontal="left" vertical="center" wrapText="1"/>
    </xf>
    <xf numFmtId="0" fontId="18" fillId="4" borderId="19" xfId="0" applyFont="1" applyFill="1" applyBorder="1" applyAlignment="1" applyProtection="1">
      <alignment horizontal="left" vertical="center" wrapText="1" indent="1"/>
      <protection locked="0"/>
    </xf>
    <xf numFmtId="0" fontId="18" fillId="4" borderId="15" xfId="0" applyFont="1" applyFill="1" applyBorder="1" applyAlignment="1" applyProtection="1">
      <alignment horizontal="left" vertical="center" wrapText="1" indent="1"/>
      <protection locked="0"/>
    </xf>
    <xf numFmtId="0" fontId="18" fillId="4" borderId="16" xfId="0" applyFont="1" applyFill="1" applyBorder="1" applyAlignment="1" applyProtection="1">
      <alignment horizontal="left" vertical="center" wrapText="1" indent="1"/>
      <protection locked="0"/>
    </xf>
    <xf numFmtId="0" fontId="18" fillId="4" borderId="2" xfId="0" applyFont="1" applyFill="1" applyBorder="1" applyAlignment="1" applyProtection="1">
      <alignment horizontal="left" vertical="center" wrapText="1" indent="1"/>
      <protection locked="0"/>
    </xf>
    <xf numFmtId="0" fontId="18" fillId="4" borderId="23" xfId="0" applyFont="1" applyFill="1" applyBorder="1" applyAlignment="1" applyProtection="1">
      <alignment horizontal="left" vertical="center" wrapText="1" indent="1"/>
      <protection locked="0"/>
    </xf>
    <xf numFmtId="0" fontId="18" fillId="4" borderId="28" xfId="0" applyFont="1" applyFill="1" applyBorder="1" applyAlignment="1" applyProtection="1">
      <alignment horizontal="left" vertical="center" wrapText="1" indent="1"/>
      <protection locked="0"/>
    </xf>
    <xf numFmtId="0" fontId="18" fillId="4" borderId="17" xfId="0" applyFont="1" applyFill="1" applyBorder="1" applyAlignment="1" applyProtection="1">
      <alignment horizontal="left" vertical="center" wrapText="1" indent="1"/>
      <protection locked="0"/>
    </xf>
    <xf numFmtId="0" fontId="18" fillId="4" borderId="25" xfId="0" applyFont="1" applyFill="1" applyBorder="1" applyAlignment="1" applyProtection="1">
      <alignment horizontal="left" vertical="center" wrapText="1" indent="1"/>
      <protection locked="0"/>
    </xf>
    <xf numFmtId="0" fontId="28" fillId="4" borderId="15" xfId="0" applyFont="1" applyFill="1" applyBorder="1" applyAlignment="1" applyProtection="1">
      <alignment horizontal="center" vertical="center" wrapText="1"/>
      <protection locked="0"/>
    </xf>
    <xf numFmtId="164" fontId="18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8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7"/>
  <sheetViews>
    <sheetView tabSelected="1" zoomScale="64" zoomScaleNormal="64" workbookViewId="0">
      <selection activeCell="H8" sqref="H8:H10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4.28515625" style="4" customWidth="1"/>
    <col min="4" max="4" width="12.28515625" style="193" customWidth="1"/>
    <col min="5" max="5" width="10.5703125" style="22" customWidth="1"/>
    <col min="6" max="6" width="143" style="4" customWidth="1"/>
    <col min="7" max="7" width="42.28515625" style="6" customWidth="1"/>
    <col min="8" max="8" width="23.42578125" style="6" customWidth="1"/>
    <col min="9" max="9" width="28.85546875" style="6" customWidth="1"/>
    <col min="10" max="10" width="16.140625" style="4" customWidth="1"/>
    <col min="11" max="11" width="31.42578125" style="1" customWidth="1"/>
    <col min="12" max="12" width="33.140625" style="1" customWidth="1"/>
    <col min="13" max="13" width="27.140625" style="1" customWidth="1"/>
    <col min="14" max="14" width="36.42578125" style="6" customWidth="1"/>
    <col min="15" max="15" width="29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40.85546875" style="17" customWidth="1"/>
    <col min="23" max="16384" width="9.140625" style="1"/>
  </cols>
  <sheetData>
    <row r="1" spans="1:22" ht="40.9" customHeight="1" x14ac:dyDescent="0.25">
      <c r="B1" s="2" t="s">
        <v>37</v>
      </c>
      <c r="C1" s="3"/>
      <c r="D1" s="3"/>
      <c r="E1" s="1"/>
      <c r="G1" s="5"/>
      <c r="V1" s="1"/>
    </row>
    <row r="2" spans="1:22" ht="18.75" customHeight="1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17</v>
      </c>
      <c r="D6" s="29" t="s">
        <v>4</v>
      </c>
      <c r="E6" s="29" t="s">
        <v>18</v>
      </c>
      <c r="F6" s="29" t="s">
        <v>19</v>
      </c>
      <c r="G6" s="30" t="s">
        <v>28</v>
      </c>
      <c r="H6" s="31" t="s">
        <v>29</v>
      </c>
      <c r="I6" s="32" t="s">
        <v>20</v>
      </c>
      <c r="J6" s="29" t="s">
        <v>21</v>
      </c>
      <c r="K6" s="29" t="s">
        <v>72</v>
      </c>
      <c r="L6" s="33" t="s">
        <v>22</v>
      </c>
      <c r="M6" s="34" t="s">
        <v>23</v>
      </c>
      <c r="N6" s="33" t="s">
        <v>24</v>
      </c>
      <c r="O6" s="29" t="s">
        <v>33</v>
      </c>
      <c r="P6" s="33" t="s">
        <v>25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26</v>
      </c>
      <c r="V6" s="33" t="s">
        <v>27</v>
      </c>
    </row>
    <row r="7" spans="1:22" ht="308.25" customHeight="1" thickTop="1" x14ac:dyDescent="0.25">
      <c r="A7" s="37"/>
      <c r="B7" s="38">
        <v>1</v>
      </c>
      <c r="C7" s="39" t="s">
        <v>42</v>
      </c>
      <c r="D7" s="40">
        <v>1</v>
      </c>
      <c r="E7" s="41" t="s">
        <v>32</v>
      </c>
      <c r="F7" s="42" t="s">
        <v>56</v>
      </c>
      <c r="G7" s="195"/>
      <c r="H7" s="43" t="s">
        <v>34</v>
      </c>
      <c r="I7" s="44" t="s">
        <v>51</v>
      </c>
      <c r="J7" s="45" t="s">
        <v>34</v>
      </c>
      <c r="K7" s="46"/>
      <c r="L7" s="47" t="s">
        <v>40</v>
      </c>
      <c r="M7" s="48" t="s">
        <v>38</v>
      </c>
      <c r="N7" s="48" t="s">
        <v>39</v>
      </c>
      <c r="O7" s="49" t="s">
        <v>36</v>
      </c>
      <c r="P7" s="50">
        <f>D7*Q7</f>
        <v>33500</v>
      </c>
      <c r="Q7" s="51">
        <v>33500</v>
      </c>
      <c r="R7" s="204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309.75" customHeight="1" x14ac:dyDescent="0.25">
      <c r="A8" s="37"/>
      <c r="B8" s="56">
        <v>2</v>
      </c>
      <c r="C8" s="57" t="s">
        <v>43</v>
      </c>
      <c r="D8" s="58">
        <v>3</v>
      </c>
      <c r="E8" s="59" t="s">
        <v>32</v>
      </c>
      <c r="F8" s="60" t="s">
        <v>44</v>
      </c>
      <c r="G8" s="196"/>
      <c r="H8" s="203"/>
      <c r="I8" s="62"/>
      <c r="J8" s="63"/>
      <c r="K8" s="64"/>
      <c r="L8" s="65" t="s">
        <v>41</v>
      </c>
      <c r="M8" s="66"/>
      <c r="N8" s="66"/>
      <c r="O8" s="67"/>
      <c r="P8" s="68">
        <f>D8*Q8</f>
        <v>87000</v>
      </c>
      <c r="Q8" s="69">
        <v>29000</v>
      </c>
      <c r="R8" s="205"/>
      <c r="S8" s="70">
        <f>D8*R8</f>
        <v>0</v>
      </c>
      <c r="T8" s="71" t="str">
        <f t="shared" ref="T8:T11" si="1">IF(ISNUMBER(R8), IF(R8&gt;Q8,"NEVYHOVUJE","VYHOVUJE")," ")</f>
        <v xml:space="preserve"> </v>
      </c>
      <c r="U8" s="72"/>
      <c r="V8" s="73"/>
    </row>
    <row r="9" spans="1:22" ht="170.25" customHeight="1" x14ac:dyDescent="0.25">
      <c r="A9" s="37"/>
      <c r="B9" s="56">
        <v>3</v>
      </c>
      <c r="C9" s="74" t="s">
        <v>74</v>
      </c>
      <c r="D9" s="58">
        <v>1</v>
      </c>
      <c r="E9" s="59" t="s">
        <v>32</v>
      </c>
      <c r="F9" s="75" t="s">
        <v>73</v>
      </c>
      <c r="G9" s="196"/>
      <c r="H9" s="203"/>
      <c r="I9" s="62"/>
      <c r="J9" s="63"/>
      <c r="K9" s="64"/>
      <c r="L9" s="76"/>
      <c r="M9" s="66"/>
      <c r="N9" s="66"/>
      <c r="O9" s="67"/>
      <c r="P9" s="68">
        <f>D9*Q9</f>
        <v>5550</v>
      </c>
      <c r="Q9" s="69">
        <v>5550</v>
      </c>
      <c r="R9" s="205"/>
      <c r="S9" s="70">
        <f>D9*R9</f>
        <v>0</v>
      </c>
      <c r="T9" s="71" t="str">
        <f t="shared" si="1"/>
        <v xml:space="preserve"> </v>
      </c>
      <c r="U9" s="72"/>
      <c r="V9" s="77" t="s">
        <v>12</v>
      </c>
    </row>
    <row r="10" spans="1:22" ht="190.5" customHeight="1" x14ac:dyDescent="0.25">
      <c r="A10" s="37"/>
      <c r="B10" s="56">
        <v>4</v>
      </c>
      <c r="C10" s="74" t="s">
        <v>45</v>
      </c>
      <c r="D10" s="58">
        <v>3</v>
      </c>
      <c r="E10" s="59" t="s">
        <v>32</v>
      </c>
      <c r="F10" s="75" t="s">
        <v>75</v>
      </c>
      <c r="G10" s="196"/>
      <c r="H10" s="203"/>
      <c r="I10" s="62"/>
      <c r="J10" s="63"/>
      <c r="K10" s="64"/>
      <c r="L10" s="78"/>
      <c r="M10" s="66"/>
      <c r="N10" s="66"/>
      <c r="O10" s="67"/>
      <c r="P10" s="68">
        <f>D10*Q10</f>
        <v>18840</v>
      </c>
      <c r="Q10" s="69">
        <v>6280</v>
      </c>
      <c r="R10" s="205"/>
      <c r="S10" s="70">
        <f>D10*R10</f>
        <v>0</v>
      </c>
      <c r="T10" s="71" t="str">
        <f t="shared" si="1"/>
        <v xml:space="preserve"> </v>
      </c>
      <c r="U10" s="72"/>
      <c r="V10" s="73"/>
    </row>
    <row r="11" spans="1:22" ht="131.25" customHeight="1" x14ac:dyDescent="0.25">
      <c r="A11" s="37"/>
      <c r="B11" s="56">
        <v>5</v>
      </c>
      <c r="C11" s="74" t="s">
        <v>46</v>
      </c>
      <c r="D11" s="58">
        <v>5</v>
      </c>
      <c r="E11" s="59" t="s">
        <v>32</v>
      </c>
      <c r="F11" s="79" t="s">
        <v>47</v>
      </c>
      <c r="G11" s="196"/>
      <c r="H11" s="61" t="s">
        <v>34</v>
      </c>
      <c r="I11" s="62"/>
      <c r="J11" s="63"/>
      <c r="K11" s="64"/>
      <c r="L11" s="65" t="s">
        <v>40</v>
      </c>
      <c r="M11" s="66"/>
      <c r="N11" s="66"/>
      <c r="O11" s="67"/>
      <c r="P11" s="68">
        <f>D11*Q11</f>
        <v>35750</v>
      </c>
      <c r="Q11" s="80">
        <v>7150</v>
      </c>
      <c r="R11" s="205"/>
      <c r="S11" s="70">
        <f>D11*R11</f>
        <v>0</v>
      </c>
      <c r="T11" s="71" t="str">
        <f t="shared" si="1"/>
        <v xml:space="preserve"> </v>
      </c>
      <c r="U11" s="72"/>
      <c r="V11" s="77" t="s">
        <v>13</v>
      </c>
    </row>
    <row r="12" spans="1:22" ht="111.75" customHeight="1" thickBot="1" x14ac:dyDescent="0.3">
      <c r="A12" s="37"/>
      <c r="B12" s="81">
        <v>6</v>
      </c>
      <c r="C12" s="82" t="s">
        <v>48</v>
      </c>
      <c r="D12" s="83">
        <v>2</v>
      </c>
      <c r="E12" s="84" t="s">
        <v>32</v>
      </c>
      <c r="F12" s="85" t="s">
        <v>49</v>
      </c>
      <c r="G12" s="197"/>
      <c r="H12" s="86" t="s">
        <v>34</v>
      </c>
      <c r="I12" s="62"/>
      <c r="J12" s="63"/>
      <c r="K12" s="64"/>
      <c r="L12" s="76"/>
      <c r="M12" s="66"/>
      <c r="N12" s="66"/>
      <c r="O12" s="67"/>
      <c r="P12" s="87">
        <f>D12*Q12</f>
        <v>3800</v>
      </c>
      <c r="Q12" s="88">
        <v>1900</v>
      </c>
      <c r="R12" s="206"/>
      <c r="S12" s="89">
        <f>D12*R12</f>
        <v>0</v>
      </c>
      <c r="T12" s="90" t="str">
        <f>IF(ISNUMBER(R12), IF(R12&gt;Q12,"NEVYHOVUJE","VYHOVUJE")," ")</f>
        <v xml:space="preserve"> </v>
      </c>
      <c r="U12" s="72"/>
      <c r="V12" s="91"/>
    </row>
    <row r="13" spans="1:22" ht="152.25" customHeight="1" thickBot="1" x14ac:dyDescent="0.3">
      <c r="A13" s="37"/>
      <c r="B13" s="92">
        <v>7</v>
      </c>
      <c r="C13" s="93" t="s">
        <v>50</v>
      </c>
      <c r="D13" s="94">
        <v>2</v>
      </c>
      <c r="E13" s="95" t="s">
        <v>32</v>
      </c>
      <c r="F13" s="96" t="s">
        <v>55</v>
      </c>
      <c r="G13" s="198"/>
      <c r="H13" s="97" t="s">
        <v>34</v>
      </c>
      <c r="I13" s="98" t="s">
        <v>51</v>
      </c>
      <c r="J13" s="98" t="s">
        <v>34</v>
      </c>
      <c r="K13" s="99"/>
      <c r="L13" s="100"/>
      <c r="M13" s="101" t="s">
        <v>53</v>
      </c>
      <c r="N13" s="101" t="s">
        <v>54</v>
      </c>
      <c r="O13" s="102" t="s">
        <v>52</v>
      </c>
      <c r="P13" s="103">
        <f>D13*Q13</f>
        <v>1000</v>
      </c>
      <c r="Q13" s="104">
        <v>500</v>
      </c>
      <c r="R13" s="207"/>
      <c r="S13" s="105">
        <f>D13*R13</f>
        <v>0</v>
      </c>
      <c r="T13" s="106" t="str">
        <f>IF(ISNUMBER(R13), IF(R13&gt;Q13,"NEVYHOVUJE","VYHOVUJE")," ")</f>
        <v xml:space="preserve"> </v>
      </c>
      <c r="U13" s="107"/>
      <c r="V13" s="108" t="s">
        <v>15</v>
      </c>
    </row>
    <row r="14" spans="1:22" ht="94.5" customHeight="1" x14ac:dyDescent="0.25">
      <c r="A14" s="37"/>
      <c r="B14" s="109">
        <v>8</v>
      </c>
      <c r="C14" s="110" t="s">
        <v>57</v>
      </c>
      <c r="D14" s="111">
        <v>2</v>
      </c>
      <c r="E14" s="112" t="s">
        <v>32</v>
      </c>
      <c r="F14" s="113" t="s">
        <v>63</v>
      </c>
      <c r="G14" s="199"/>
      <c r="H14" s="114" t="s">
        <v>34</v>
      </c>
      <c r="I14" s="115" t="s">
        <v>51</v>
      </c>
      <c r="J14" s="116" t="s">
        <v>59</v>
      </c>
      <c r="K14" s="115" t="s">
        <v>60</v>
      </c>
      <c r="L14" s="117"/>
      <c r="M14" s="118" t="s">
        <v>61</v>
      </c>
      <c r="N14" s="118" t="s">
        <v>62</v>
      </c>
      <c r="O14" s="119" t="s">
        <v>52</v>
      </c>
      <c r="P14" s="120">
        <f>D14*Q14</f>
        <v>1600</v>
      </c>
      <c r="Q14" s="121">
        <v>800</v>
      </c>
      <c r="R14" s="208"/>
      <c r="S14" s="122">
        <f>D14*R14</f>
        <v>0</v>
      </c>
      <c r="T14" s="123" t="str">
        <f t="shared" ref="T14:T17" si="2">IF(ISNUMBER(R14), IF(R14&gt;Q14,"NEVYHOVUJE","VYHOVUJE")," ")</f>
        <v xml:space="preserve"> </v>
      </c>
      <c r="U14" s="124"/>
      <c r="V14" s="125" t="s">
        <v>14</v>
      </c>
    </row>
    <row r="15" spans="1:22" ht="60" customHeight="1" thickBot="1" x14ac:dyDescent="0.3">
      <c r="A15" s="37"/>
      <c r="B15" s="126">
        <v>9</v>
      </c>
      <c r="C15" s="127" t="s">
        <v>58</v>
      </c>
      <c r="D15" s="128">
        <v>2</v>
      </c>
      <c r="E15" s="129" t="s">
        <v>32</v>
      </c>
      <c r="F15" s="130" t="s">
        <v>64</v>
      </c>
      <c r="G15" s="200"/>
      <c r="H15" s="131" t="s">
        <v>34</v>
      </c>
      <c r="I15" s="132"/>
      <c r="J15" s="133"/>
      <c r="K15" s="132"/>
      <c r="L15" s="134"/>
      <c r="M15" s="135"/>
      <c r="N15" s="135"/>
      <c r="O15" s="136"/>
      <c r="P15" s="137">
        <f>D15*Q15</f>
        <v>340</v>
      </c>
      <c r="Q15" s="138">
        <v>170</v>
      </c>
      <c r="R15" s="209"/>
      <c r="S15" s="139">
        <f>D15*R15</f>
        <v>0</v>
      </c>
      <c r="T15" s="140" t="str">
        <f t="shared" si="2"/>
        <v xml:space="preserve"> </v>
      </c>
      <c r="U15" s="141"/>
      <c r="V15" s="142" t="s">
        <v>15</v>
      </c>
    </row>
    <row r="16" spans="1:22" ht="55.5" customHeight="1" x14ac:dyDescent="0.25">
      <c r="A16" s="37"/>
      <c r="B16" s="143">
        <v>10</v>
      </c>
      <c r="C16" s="144" t="s">
        <v>68</v>
      </c>
      <c r="D16" s="145">
        <v>1</v>
      </c>
      <c r="E16" s="146" t="s">
        <v>32</v>
      </c>
      <c r="F16" s="147" t="s">
        <v>69</v>
      </c>
      <c r="G16" s="201"/>
      <c r="H16" s="148" t="s">
        <v>34</v>
      </c>
      <c r="I16" s="115" t="s">
        <v>51</v>
      </c>
      <c r="J16" s="116" t="s">
        <v>59</v>
      </c>
      <c r="K16" s="149" t="s">
        <v>65</v>
      </c>
      <c r="L16" s="117"/>
      <c r="M16" s="118" t="s">
        <v>66</v>
      </c>
      <c r="N16" s="118" t="s">
        <v>67</v>
      </c>
      <c r="O16" s="119" t="s">
        <v>52</v>
      </c>
      <c r="P16" s="150">
        <f>D16*Q16</f>
        <v>190</v>
      </c>
      <c r="Q16" s="151">
        <v>190</v>
      </c>
      <c r="R16" s="210"/>
      <c r="S16" s="152">
        <f>D16*R16</f>
        <v>0</v>
      </c>
      <c r="T16" s="153" t="str">
        <f t="shared" si="2"/>
        <v xml:space="preserve"> </v>
      </c>
      <c r="U16" s="124"/>
      <c r="V16" s="154" t="s">
        <v>15</v>
      </c>
    </row>
    <row r="17" spans="1:22" ht="55.5" customHeight="1" thickBot="1" x14ac:dyDescent="0.3">
      <c r="A17" s="37"/>
      <c r="B17" s="155">
        <v>11</v>
      </c>
      <c r="C17" s="156" t="s">
        <v>70</v>
      </c>
      <c r="D17" s="157">
        <v>6</v>
      </c>
      <c r="E17" s="158" t="s">
        <v>32</v>
      </c>
      <c r="F17" s="159" t="s">
        <v>71</v>
      </c>
      <c r="G17" s="202"/>
      <c r="H17" s="160" t="s">
        <v>34</v>
      </c>
      <c r="I17" s="161"/>
      <c r="J17" s="162"/>
      <c r="K17" s="163"/>
      <c r="L17" s="164"/>
      <c r="M17" s="165"/>
      <c r="N17" s="165"/>
      <c r="O17" s="166"/>
      <c r="P17" s="167">
        <f>D17*Q17</f>
        <v>780</v>
      </c>
      <c r="Q17" s="168">
        <v>130</v>
      </c>
      <c r="R17" s="211"/>
      <c r="S17" s="169">
        <f>D17*R17</f>
        <v>0</v>
      </c>
      <c r="T17" s="170" t="str">
        <f t="shared" si="2"/>
        <v xml:space="preserve"> </v>
      </c>
      <c r="U17" s="171"/>
      <c r="V17" s="172" t="s">
        <v>16</v>
      </c>
    </row>
    <row r="18" spans="1:22" ht="17.45" customHeight="1" thickTop="1" thickBot="1" x14ac:dyDescent="0.3">
      <c r="C18" s="1"/>
      <c r="D18" s="1"/>
      <c r="E18" s="1"/>
      <c r="F18" s="1"/>
      <c r="G18" s="1"/>
      <c r="H18" s="1"/>
      <c r="I18" s="1"/>
      <c r="J18" s="1"/>
      <c r="N18" s="1"/>
      <c r="O18" s="1"/>
      <c r="P18" s="1"/>
    </row>
    <row r="19" spans="1:22" ht="51.75" customHeight="1" thickTop="1" thickBot="1" x14ac:dyDescent="0.3">
      <c r="B19" s="173" t="s">
        <v>31</v>
      </c>
      <c r="C19" s="173"/>
      <c r="D19" s="173"/>
      <c r="E19" s="173"/>
      <c r="F19" s="173"/>
      <c r="G19" s="173"/>
      <c r="H19" s="174"/>
      <c r="I19" s="174"/>
      <c r="J19" s="175"/>
      <c r="K19" s="175"/>
      <c r="L19" s="27"/>
      <c r="M19" s="27"/>
      <c r="N19" s="27"/>
      <c r="O19" s="176"/>
      <c r="P19" s="176"/>
      <c r="Q19" s="177" t="s">
        <v>9</v>
      </c>
      <c r="R19" s="178" t="s">
        <v>10</v>
      </c>
      <c r="S19" s="179"/>
      <c r="T19" s="180"/>
      <c r="U19" s="181"/>
      <c r="V19" s="182"/>
    </row>
    <row r="20" spans="1:22" ht="50.45" customHeight="1" thickTop="1" thickBot="1" x14ac:dyDescent="0.3">
      <c r="B20" s="183" t="s">
        <v>30</v>
      </c>
      <c r="C20" s="183"/>
      <c r="D20" s="183"/>
      <c r="E20" s="183"/>
      <c r="F20" s="183"/>
      <c r="G20" s="183"/>
      <c r="H20" s="183"/>
      <c r="I20" s="184"/>
      <c r="L20" s="7"/>
      <c r="M20" s="7"/>
      <c r="N20" s="7"/>
      <c r="O20" s="185"/>
      <c r="P20" s="185"/>
      <c r="Q20" s="186">
        <f>SUM(P7:P17)</f>
        <v>188350</v>
      </c>
      <c r="R20" s="187">
        <f>SUM(S7:S17)</f>
        <v>0</v>
      </c>
      <c r="S20" s="188"/>
      <c r="T20" s="189"/>
    </row>
    <row r="21" spans="1:22" ht="15.75" thickTop="1" x14ac:dyDescent="0.25">
      <c r="B21" s="190" t="s">
        <v>35</v>
      </c>
      <c r="C21" s="190"/>
      <c r="D21" s="190"/>
      <c r="E21" s="190"/>
      <c r="F21" s="190"/>
      <c r="G21" s="190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1:22" x14ac:dyDescent="0.25">
      <c r="B22" s="191"/>
      <c r="C22" s="191"/>
      <c r="D22" s="191"/>
      <c r="E22" s="191"/>
      <c r="F22" s="191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1:22" x14ac:dyDescent="0.25">
      <c r="B23" s="191"/>
      <c r="C23" s="191"/>
      <c r="D23" s="191"/>
      <c r="E23" s="191"/>
      <c r="F23" s="191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1:22" x14ac:dyDescent="0.25">
      <c r="B24" s="191"/>
      <c r="C24" s="191"/>
      <c r="D24" s="191"/>
      <c r="E24" s="191"/>
      <c r="F24" s="19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1:22" ht="19.899999999999999" customHeight="1" x14ac:dyDescent="0.25">
      <c r="C25" s="175"/>
      <c r="D25" s="192"/>
      <c r="E25" s="175"/>
      <c r="F25" s="175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1:22" ht="19.899999999999999" customHeight="1" x14ac:dyDescent="0.25">
      <c r="H26" s="194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1:22" ht="19.899999999999999" customHeight="1" x14ac:dyDescent="0.25">
      <c r="C27" s="175"/>
      <c r="D27" s="192"/>
      <c r="E27" s="175"/>
      <c r="F27" s="175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1:22" ht="19.899999999999999" customHeight="1" x14ac:dyDescent="0.25">
      <c r="C28" s="175"/>
      <c r="D28" s="192"/>
      <c r="E28" s="175"/>
      <c r="F28" s="175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1:22" ht="19.899999999999999" customHeight="1" x14ac:dyDescent="0.25">
      <c r="C29" s="175"/>
      <c r="D29" s="192"/>
      <c r="E29" s="175"/>
      <c r="F29" s="175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1:22" ht="19.899999999999999" customHeight="1" x14ac:dyDescent="0.25">
      <c r="C30" s="175"/>
      <c r="D30" s="192"/>
      <c r="E30" s="175"/>
      <c r="F30" s="175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1:22" ht="19.899999999999999" customHeight="1" x14ac:dyDescent="0.25">
      <c r="C31" s="175"/>
      <c r="D31" s="192"/>
      <c r="E31" s="175"/>
      <c r="F31" s="175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1:22" ht="19.899999999999999" customHeight="1" x14ac:dyDescent="0.25">
      <c r="C32" s="175"/>
      <c r="D32" s="192"/>
      <c r="E32" s="175"/>
      <c r="F32" s="175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75"/>
      <c r="D33" s="192"/>
      <c r="E33" s="175"/>
      <c r="F33" s="175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75"/>
      <c r="D34" s="192"/>
      <c r="E34" s="175"/>
      <c r="F34" s="175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75"/>
      <c r="D35" s="192"/>
      <c r="E35" s="175"/>
      <c r="F35" s="175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75"/>
      <c r="D36" s="192"/>
      <c r="E36" s="175"/>
      <c r="F36" s="175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75"/>
      <c r="D37" s="192"/>
      <c r="E37" s="175"/>
      <c r="F37" s="175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75"/>
      <c r="D38" s="192"/>
      <c r="E38" s="175"/>
      <c r="F38" s="175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75"/>
      <c r="D39" s="192"/>
      <c r="E39" s="175"/>
      <c r="F39" s="175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75"/>
      <c r="D40" s="192"/>
      <c r="E40" s="175"/>
      <c r="F40" s="175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75"/>
      <c r="D41" s="192"/>
      <c r="E41" s="175"/>
      <c r="F41" s="175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75"/>
      <c r="D42" s="192"/>
      <c r="E42" s="175"/>
      <c r="F42" s="175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75"/>
      <c r="D43" s="192"/>
      <c r="E43" s="175"/>
      <c r="F43" s="175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75"/>
      <c r="D44" s="192"/>
      <c r="E44" s="175"/>
      <c r="F44" s="175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75"/>
      <c r="D45" s="192"/>
      <c r="E45" s="175"/>
      <c r="F45" s="175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75"/>
      <c r="D46" s="192"/>
      <c r="E46" s="175"/>
      <c r="F46" s="175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75"/>
      <c r="D47" s="192"/>
      <c r="E47" s="175"/>
      <c r="F47" s="175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75"/>
      <c r="D48" s="192"/>
      <c r="E48" s="175"/>
      <c r="F48" s="175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75"/>
      <c r="D49" s="192"/>
      <c r="E49" s="175"/>
      <c r="F49" s="175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75"/>
      <c r="D50" s="192"/>
      <c r="E50" s="175"/>
      <c r="F50" s="175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75"/>
      <c r="D51" s="192"/>
      <c r="E51" s="175"/>
      <c r="F51" s="175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75"/>
      <c r="D52" s="192"/>
      <c r="E52" s="175"/>
      <c r="F52" s="175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75"/>
      <c r="D53" s="192"/>
      <c r="E53" s="175"/>
      <c r="F53" s="175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75"/>
      <c r="D54" s="192"/>
      <c r="E54" s="175"/>
      <c r="F54" s="175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75"/>
      <c r="D55" s="192"/>
      <c r="E55" s="175"/>
      <c r="F55" s="175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75"/>
      <c r="D56" s="192"/>
      <c r="E56" s="175"/>
      <c r="F56" s="175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75"/>
      <c r="D57" s="192"/>
      <c r="E57" s="175"/>
      <c r="F57" s="175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75"/>
      <c r="D58" s="192"/>
      <c r="E58" s="175"/>
      <c r="F58" s="175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75"/>
      <c r="D59" s="192"/>
      <c r="E59" s="175"/>
      <c r="F59" s="175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75"/>
      <c r="D60" s="192"/>
      <c r="E60" s="175"/>
      <c r="F60" s="175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75"/>
      <c r="D61" s="192"/>
      <c r="E61" s="175"/>
      <c r="F61" s="175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75"/>
      <c r="D62" s="192"/>
      <c r="E62" s="175"/>
      <c r="F62" s="175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75"/>
      <c r="D63" s="192"/>
      <c r="E63" s="175"/>
      <c r="F63" s="175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75"/>
      <c r="D64" s="192"/>
      <c r="E64" s="175"/>
      <c r="F64" s="175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75"/>
      <c r="D65" s="192"/>
      <c r="E65" s="175"/>
      <c r="F65" s="175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75"/>
      <c r="D66" s="192"/>
      <c r="E66" s="175"/>
      <c r="F66" s="175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75"/>
      <c r="D67" s="192"/>
      <c r="E67" s="175"/>
      <c r="F67" s="175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75"/>
      <c r="D68" s="192"/>
      <c r="E68" s="175"/>
      <c r="F68" s="175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75"/>
      <c r="D69" s="192"/>
      <c r="E69" s="175"/>
      <c r="F69" s="175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75"/>
      <c r="D70" s="192"/>
      <c r="E70" s="175"/>
      <c r="F70" s="175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75"/>
      <c r="D71" s="192"/>
      <c r="E71" s="175"/>
      <c r="F71" s="175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75"/>
      <c r="D72" s="192"/>
      <c r="E72" s="175"/>
      <c r="F72" s="175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75"/>
      <c r="D73" s="192"/>
      <c r="E73" s="175"/>
      <c r="F73" s="175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75"/>
      <c r="D74" s="192"/>
      <c r="E74" s="175"/>
      <c r="F74" s="175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75"/>
      <c r="D75" s="192"/>
      <c r="E75" s="175"/>
      <c r="F75" s="175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75"/>
      <c r="D76" s="192"/>
      <c r="E76" s="175"/>
      <c r="F76" s="175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75"/>
      <c r="D77" s="192"/>
      <c r="E77" s="175"/>
      <c r="F77" s="175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75"/>
      <c r="D78" s="192"/>
      <c r="E78" s="175"/>
      <c r="F78" s="175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75"/>
      <c r="D79" s="192"/>
      <c r="E79" s="175"/>
      <c r="F79" s="175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75"/>
      <c r="D80" s="192"/>
      <c r="E80" s="175"/>
      <c r="F80" s="175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75"/>
      <c r="D81" s="192"/>
      <c r="E81" s="175"/>
      <c r="F81" s="175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75"/>
      <c r="D82" s="192"/>
      <c r="E82" s="175"/>
      <c r="F82" s="175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75"/>
      <c r="D83" s="192"/>
      <c r="E83" s="175"/>
      <c r="F83" s="175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75"/>
      <c r="D84" s="192"/>
      <c r="E84" s="175"/>
      <c r="F84" s="175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75"/>
      <c r="D85" s="192"/>
      <c r="E85" s="175"/>
      <c r="F85" s="175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75"/>
      <c r="D86" s="192"/>
      <c r="E86" s="175"/>
      <c r="F86" s="175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75"/>
      <c r="D87" s="192"/>
      <c r="E87" s="175"/>
      <c r="F87" s="175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75"/>
      <c r="D88" s="192"/>
      <c r="E88" s="175"/>
      <c r="F88" s="175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75"/>
      <c r="D89" s="192"/>
      <c r="E89" s="175"/>
      <c r="F89" s="175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75"/>
      <c r="D90" s="192"/>
      <c r="E90" s="175"/>
      <c r="F90" s="175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75"/>
      <c r="D91" s="192"/>
      <c r="E91" s="175"/>
      <c r="F91" s="175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75"/>
      <c r="D92" s="192"/>
      <c r="E92" s="175"/>
      <c r="F92" s="175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75"/>
      <c r="D93" s="192"/>
      <c r="E93" s="175"/>
      <c r="F93" s="175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75"/>
      <c r="D94" s="192"/>
      <c r="E94" s="175"/>
      <c r="F94" s="175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75"/>
      <c r="D95" s="192"/>
      <c r="E95" s="175"/>
      <c r="F95" s="175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75"/>
      <c r="D96" s="192"/>
      <c r="E96" s="175"/>
      <c r="F96" s="175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75"/>
      <c r="D97" s="192"/>
      <c r="E97" s="175"/>
      <c r="F97" s="175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75"/>
      <c r="D98" s="192"/>
      <c r="E98" s="175"/>
      <c r="F98" s="175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75"/>
      <c r="D99" s="192"/>
      <c r="E99" s="175"/>
      <c r="F99" s="175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75"/>
      <c r="D100" s="192"/>
      <c r="E100" s="175"/>
      <c r="F100" s="175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75"/>
      <c r="D101" s="192"/>
      <c r="E101" s="175"/>
      <c r="F101" s="175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75"/>
      <c r="D102" s="192"/>
      <c r="E102" s="175"/>
      <c r="F102" s="175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75"/>
      <c r="D103" s="192"/>
      <c r="E103" s="175"/>
      <c r="F103" s="175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75"/>
      <c r="D104" s="192"/>
      <c r="E104" s="175"/>
      <c r="F104" s="175"/>
      <c r="G104" s="16"/>
      <c r="H104" s="16"/>
      <c r="I104" s="11"/>
      <c r="J104" s="11"/>
      <c r="K104" s="11"/>
      <c r="L104" s="11"/>
      <c r="M104" s="11"/>
      <c r="N104" s="17"/>
      <c r="O104" s="17"/>
      <c r="P104" s="17"/>
      <c r="Q104" s="11"/>
      <c r="R104" s="11"/>
      <c r="S104" s="11"/>
    </row>
    <row r="105" spans="3:19" ht="19.899999999999999" customHeight="1" x14ac:dyDescent="0.25">
      <c r="C105" s="175"/>
      <c r="D105" s="192"/>
      <c r="E105" s="175"/>
      <c r="F105" s="175"/>
      <c r="G105" s="16"/>
      <c r="H105" s="16"/>
      <c r="I105" s="11"/>
      <c r="J105" s="11"/>
      <c r="K105" s="11"/>
      <c r="L105" s="11"/>
      <c r="M105" s="11"/>
      <c r="N105" s="17"/>
      <c r="O105" s="17"/>
      <c r="P105" s="17"/>
      <c r="Q105" s="11"/>
      <c r="R105" s="11"/>
      <c r="S105" s="11"/>
    </row>
    <row r="106" spans="3:19" ht="19.899999999999999" customHeight="1" x14ac:dyDescent="0.25">
      <c r="C106" s="175"/>
      <c r="D106" s="192"/>
      <c r="E106" s="175"/>
      <c r="F106" s="175"/>
      <c r="G106" s="16"/>
      <c r="H106" s="16"/>
      <c r="I106" s="11"/>
      <c r="J106" s="11"/>
      <c r="K106" s="11"/>
      <c r="L106" s="11"/>
      <c r="M106" s="11"/>
      <c r="N106" s="17"/>
      <c r="O106" s="17"/>
      <c r="P106" s="17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ht="19.899999999999999" customHeight="1" x14ac:dyDescent="0.25">
      <c r="C113" s="1"/>
      <c r="E113" s="1"/>
      <c r="F113" s="1"/>
      <c r="J113" s="1"/>
    </row>
    <row r="114" spans="3:10" ht="19.899999999999999" customHeight="1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</sheetData>
  <sheetProtection algorithmName="SHA-512" hashValue="l26FrBsZZ8+3KIeik03e3RgjtyBCro1CmYk2CnH1iYmtHZNb4QdulVSFB9RmxAjVa176h0LjZc+UEM8X4oMfFw==" saltValue="uuho2mA+2SLuNsjCWMDfaw==" spinCount="100000" sheet="1" objects="1" scenarios="1"/>
  <mergeCells count="36">
    <mergeCell ref="M7:M12"/>
    <mergeCell ref="N7:N12"/>
    <mergeCell ref="V11:V12"/>
    <mergeCell ref="V7:V8"/>
    <mergeCell ref="U7:U12"/>
    <mergeCell ref="V9:V10"/>
    <mergeCell ref="R20:T20"/>
    <mergeCell ref="R19:T19"/>
    <mergeCell ref="B19:G19"/>
    <mergeCell ref="B20:H20"/>
    <mergeCell ref="I7:I12"/>
    <mergeCell ref="J7:J12"/>
    <mergeCell ref="K7:K12"/>
    <mergeCell ref="O7:O12"/>
    <mergeCell ref="L8:L10"/>
    <mergeCell ref="O14:O15"/>
    <mergeCell ref="B1:D1"/>
    <mergeCell ref="G5:H5"/>
    <mergeCell ref="G2:N3"/>
    <mergeCell ref="L11:L12"/>
    <mergeCell ref="B21:G21"/>
    <mergeCell ref="I14:I15"/>
    <mergeCell ref="J14:J15"/>
    <mergeCell ref="K14:K15"/>
    <mergeCell ref="M14:M15"/>
    <mergeCell ref="N14:N15"/>
    <mergeCell ref="L14:L15"/>
    <mergeCell ref="I16:I17"/>
    <mergeCell ref="J16:J17"/>
    <mergeCell ref="K16:K17"/>
    <mergeCell ref="L16:L17"/>
    <mergeCell ref="M16:M17"/>
    <mergeCell ref="N16:N17"/>
    <mergeCell ref="O16:O17"/>
    <mergeCell ref="U16:U17"/>
    <mergeCell ref="U14:U15"/>
  </mergeCells>
  <conditionalFormatting sqref="B7:B17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:D17">
    <cfRule type="containsBlanks" dxfId="6" priority="1">
      <formula>LEN(TRIM(D7))=0</formula>
    </cfRule>
  </conditionalFormatting>
  <conditionalFormatting sqref="G7:H17 R7:R17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17">
    <cfRule type="notContainsBlanks" dxfId="2" priority="70">
      <formula>LEN(TRIM(G7))&gt;0</formula>
    </cfRule>
  </conditionalFormatting>
  <conditionalFormatting sqref="T7:T17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:E17" xr:uid="{8C26EAE3-16EE-4825-9C10-C919BCF6B1BA}">
      <formula1>"ks,bal,sada,m,"</formula1>
    </dataValidation>
    <dataValidation type="list" allowBlank="1" showInputMessage="1" showErrorMessage="1" sqref="J7 J14 J16" xr:uid="{3B8420CF-8982-48FF-9697-F4D9310CC1A4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9C47DF-8501-4143-8EFD-FBFED8AB0A60}">
          <x14:formula1>
            <xm:f>#REF!</xm:f>
          </x14:formula1>
          <xm:sqref>V7 V11 V13:V17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2024-05-29T04:11:39Z</cp:lastPrinted>
  <dcterms:created xsi:type="dcterms:W3CDTF">2014-03-05T12:43:32Z</dcterms:created>
  <dcterms:modified xsi:type="dcterms:W3CDTF">2024-06-13T06:12:24Z</dcterms:modified>
</cp:coreProperties>
</file>