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1\1 výzva\"/>
    </mc:Choice>
  </mc:AlternateContent>
  <xr:revisionPtr revIDLastSave="0" documentId="13_ncr:1_{7A22F4D5-6FA0-445B-A140-7809A0C4BDC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S11" i="1"/>
  <c r="S14" i="1"/>
  <c r="T16" i="1"/>
  <c r="S17" i="1"/>
  <c r="T7" i="1"/>
  <c r="T14" i="1"/>
  <c r="S15" i="1"/>
  <c r="T15" i="1"/>
  <c r="S16" i="1"/>
  <c r="P14" i="1"/>
  <c r="P15" i="1"/>
  <c r="P16" i="1"/>
  <c r="P17" i="1"/>
  <c r="S13" i="1"/>
  <c r="T13" i="1"/>
  <c r="P13" i="1"/>
  <c r="S10" i="1"/>
  <c r="P8" i="1"/>
  <c r="P9" i="1"/>
  <c r="P10" i="1"/>
  <c r="P11" i="1"/>
  <c r="S8" i="1"/>
  <c r="T12" i="1"/>
  <c r="P7" i="1"/>
  <c r="P12" i="1"/>
  <c r="T17" i="1" l="1"/>
  <c r="Q20" i="1"/>
  <c r="T11" i="1"/>
  <c r="T10" i="1"/>
  <c r="S9" i="1"/>
  <c r="S7" i="1"/>
  <c r="S12" i="1"/>
  <c r="R20" i="1" l="1"/>
</calcChain>
</file>

<file path=xl/sharedStrings.xml><?xml version="1.0" encoding="utf-8"?>
<sst xmlns="http://schemas.openxmlformats.org/spreadsheetml/2006/main" count="104" uniqueCount="76">
  <si>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</si>
  <si>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</si>
  <si>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</si>
  <si>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</si>
  <si>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</si>
  <si>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</si>
  <si>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</si>
  <si>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</si>
  <si>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</si>
  <si>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</si>
  <si>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</si>
  <si>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</si>
  <si>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</si>
  <si>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</si>
  <si>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</si>
  <si>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</si>
  <si>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</si>
  <si>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</si>
  <si>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</si>
  <si>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</si>
  <si>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</si>
  <si>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</si>
  <si>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</si>
  <si>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</si>
  <si>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</si>
  <si>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</si>
  <si>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</si>
  <si>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</si>
  <si>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</si>
  <si>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</si>
  <si>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</si>
  <si>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</si>
  <si>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</si>
  <si>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</si>
  <si>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</si>
  <si>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</si>
  <si>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30 dní</t>
  </si>
  <si>
    <t xml:space="preserve">Příloha č. 2 Kupní smlouvy - technická specifikace
Výpočetní technika (III.) 081 - 2024 </t>
  </si>
  <si>
    <t>Ing. David Lávička, Ph.D.,
Tel.: 605 726 363,
37763 4712</t>
  </si>
  <si>
    <t>Teslova 9, 
301 00 Plzeň,
Nové technologie – výzkumné centrum - Výzkum pokročilých materiálů,
místnost TF 207</t>
  </si>
  <si>
    <t>Záruka na zboží min. 24 měsíců.</t>
  </si>
  <si>
    <t>Záruka na zboží  min. 36 měsíců.</t>
  </si>
  <si>
    <t>Výkonný notebook pro CUDA výpočty</t>
  </si>
  <si>
    <t>Pracovní notebook</t>
  </si>
  <si>
    <t>Provedení notebooku klasické.
Výkon procesoru v Passmark CPU více než 15 150 bodů (platné ke dni 10.1.2024), minimálně 10 jader.
Grafická karta: výkon v Passmark GPU více než 2 650 bodů.
Operační paměť minimálně 16 GB.
Disk SSD disk o kapacitě minimálně 512 GB.
Integrovaná wifi karta.
Display min. Full HD 15,6" s rozlišením 1920 × 1080, provedení antireflexní.
Webkamera a mikrofon.
Síťová karta 1 Gb/s Ethernet.
Mminimálně 2x USB-A port a 2x USB-C.
Originální operační systém Windows 64-bit (Windows 10 nebo vyšší, nesmí to být licence typu K12 (EDU)).  
Existence ovladačů použitého HW ve Windows 10 a vyšší verze Windows.
Kovový nebo kompozitní vnitřní rám.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min. 36 měsíců.</t>
  </si>
  <si>
    <t>Zakřivený monitor LCD 32" 16:9</t>
  </si>
  <si>
    <t>Monitor LCD 31,5" 16:9</t>
  </si>
  <si>
    <t xml:space="preserve">Interní disk 3,5" 16TB </t>
  </si>
  <si>
    <t>Pevný disk 3,5". 
Kapacita min. 16 TB.
Použití: do serveru, datová úložiště. 
Rozhraní SATA III. 
Rychlost přenosu min. 270 MB/s. 
Cache min. 256 MB.
Min. 7200 ot/minutu.</t>
  </si>
  <si>
    <t xml:space="preserve">Externí disk 2,5" 2TB </t>
  </si>
  <si>
    <t>Pevný disk 2,5".
Kapacita min. 2TB.
Rozhraní 3.2 Gen 1.</t>
  </si>
  <si>
    <r>
      <t xml:space="preserve">Velikost úhlopříčky 31,5", 
rozlišení min. 4K 3840 × 2160, 
rozhraní HDMI nebo displayport, 
jas min. 300 cd/m2, 
typ panelu VA. 
Displayport a HDMI kabel musí byt součástí dodávky. 
Záruka min. 36 měsíců.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</si>
  <si>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 xml:space="preserve">Velikost úhlopříčky 32",
min. rozlišení 1920 x 1080, 
tvar obrazovky - zakřivená, 
typ panelu VA, 
rozhraní HDMI nebo displayport, 
jas min. 250 cd/m2.
Displayport a HDMI kabel musí byt součástí dodávky.
Záruka min. 36 měsíců.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</si>
  <si>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t>Síťový adaptér</t>
  </si>
  <si>
    <t>Samostatná faktura</t>
  </si>
  <si>
    <t>14 dní</t>
  </si>
  <si>
    <t>Mgr. Tereza Krištufová,
Tel.: 37763 1001</t>
  </si>
  <si>
    <t>Univerzitní 8, 
301 00 Plzeň,
Rektorát - Kancelář rektora, 
5. patro - místnost UR 315</t>
  </si>
  <si>
    <t>Podpora rychlostí 10/100/1000 Mbit/s.
Podpora přenosových rychlostí 12 / 480 / 5000 Mbit/s (full / high / super speed).
Rozhraní USB-C.
Počet portů RJ-45: 1
Funkce Wake-on-LAN, LED indikace.
Podpora CDC-ECM – pro automatickou instalaci ovladačů napříč různými OS.
Plná podpora Plug and Play a Hot Plug.
Podpora hardwarového Cyclic Redundancy Check (CRC) pro odhalení chyb přenosu.</t>
  </si>
  <si>
    <r>
      <t>Provedení notebooku klasické.
Výkon procesoru v Passmark CPU více než 28 100 bodů (platné ke dni 10.1.2024), minimálně</t>
    </r>
    <r>
      <rPr>
        <sz val="11"/>
        <rFont val="Calibri"/>
        <family val="2"/>
        <charset val="238"/>
        <scheme val="minor"/>
      </rPr>
      <t xml:space="preserve"> 14 jader, min. 20 vláken.</t>
    </r>
    <r>
      <rPr>
        <sz val="11"/>
        <color theme="1"/>
        <rFont val="Calibri"/>
        <family val="2"/>
        <charset val="238"/>
        <scheme val="minor"/>
      </rPr>
      <t xml:space="preserve">
Dedikovaná grafická karta podporující cuda, výkon v Passmark GPU více než 17 700 bodů.
Operační paměť minimálně 32 GB.
Disk SSD disk o kapacitě minimálně 1000 GB.
Integrovaná wifi karta.
Display min. Full HD 17,3" s rozlišením 2560 × 1440, provedení antireflexní.
Webkamera a mikrofon.
Síťová karta 1 Gb/s Ethernet s podporou PXE.
Mminimálně 3x USB-A port a 1x USB-C.
Originální operační systém Windows 64-bit (Windows 10 nebo vyšší, nesmí to být licence typu K12 (EDU)). 
Existence ovladačů použitého HW ve Windows 10 a vyšší verze Windows.
Kovový nebo kompozitní vnitřní rám.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</t>
    </r>
  </si>
  <si>
    <t>USB Flash disk</t>
  </si>
  <si>
    <t>Datový kabel USB-C</t>
  </si>
  <si>
    <t>ANO</t>
  </si>
  <si>
    <t>SGS-2022-027 (Využití matematiky a informatiky v geomatice V)</t>
  </si>
  <si>
    <t>Ing. Pavel Hájek, Ph.D., 
Tel.: 37763 9208,
735 713 955</t>
  </si>
  <si>
    <t>Technická 8, 
301 00 Plzeň,
Fakulta aplikovaných věd - Katedra geomatiky,
místnost UN 635</t>
  </si>
  <si>
    <t>Kapacita min. 256 GB.
Rychlost zápisu min. 100 MB/s, čtení min. 150 MB/s.
Zodolněná konstrukce.
Konektor min. USB-A či kombinace s USB-C.</t>
  </si>
  <si>
    <t>Datový kabel USB-C (male) / USB-C (male), pozlacené konektory, oplet, min. délka 1 m, vhodný pro nabíjení notebooků i mobilů, tak i pro přenos dat.</t>
  </si>
  <si>
    <t>SGS-2024-014</t>
  </si>
  <si>
    <t>Jarmila Glaserová, 
Tel.: 37763 4301,
702 047 003</t>
  </si>
  <si>
    <t>Univerzitní 26,
301 00 Plzeň,
Fakulta elektrotechnická - Katedra elektroenergetiky,
místnost EK 318</t>
  </si>
  <si>
    <t>Klávesnice drátová</t>
  </si>
  <si>
    <t>Klávesnice, černá, drátová, USB, multimediální, CZ, SK.</t>
  </si>
  <si>
    <t>Myš drátová</t>
  </si>
  <si>
    <t>Počítačová myš, drátová, 1 kolečko, 3 tlačítka, USB, černá.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</si>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</sst>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211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8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0" fontId="28" fillId="4" borderId="15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0" fontId="17" fillId="6" borderId="13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7" fillId="6" borderId="17" xfId="0" applyFont="1" applyFill="1" applyBorder="1" applyAlignment="1" applyProtection="1">
      <alignment horizontal="center" vertical="center" wrapText="1"/>
    </xf>
    <xf numFmtId="0" fontId="17" fillId="3" borderId="15" xfId="0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0" fontId="28" fillId="4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 indent="1"/>
    </xf>
    <xf numFmtId="0" fontId="28" fillId="4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8" fillId="4" borderId="23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left" vertical="center" wrapText="1" indent="1"/>
    </xf>
    <xf numFmtId="0" fontId="28" fillId="4" borderId="28" xfId="0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</xf>
    <xf numFmtId="0" fontId="17" fillId="6" borderId="29" xfId="0" applyFont="1" applyFill="1" applyBorder="1" applyAlignment="1" applyProtection="1">
      <alignment horizontal="center" vertical="center" wrapText="1"/>
    </xf>
    <xf numFmtId="0" fontId="5" fillId="6" borderId="29" xfId="0" applyFont="1" applyFill="1" applyBorder="1" applyAlignment="1" applyProtection="1">
      <alignment horizontal="center" vertical="center" wrapText="1"/>
    </xf>
    <xf numFmtId="0" fontId="14" fillId="3" borderId="29" xfId="0" applyFont="1" applyFill="1" applyBorder="1" applyAlignment="1" applyProtection="1">
      <alignment horizontal="center" vertical="center" wrapText="1"/>
    </xf>
    <xf numFmtId="164" fontId="0" fillId="0" borderId="28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12" fillId="3" borderId="29" xfId="0" applyFont="1" applyFill="1" applyBorder="1" applyAlignment="1" applyProtection="1">
      <alignment horizontal="center" vertical="center" wrapText="1"/>
    </xf>
    <xf numFmtId="0" fontId="11" fillId="3" borderId="28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8" fillId="4" borderId="17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8" fillId="4" borderId="25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10" fillId="3" borderId="30" xfId="0" applyFont="1" applyFill="1" applyBorder="1" applyAlignment="1" applyProtection="1">
      <alignment horizontal="center" vertical="center" wrapText="1"/>
    </xf>
    <xf numFmtId="0" fontId="17" fillId="6" borderId="30" xfId="0" applyFont="1" applyFill="1" applyBorder="1" applyAlignment="1" applyProtection="1">
      <alignment horizontal="center" vertical="center" wrapText="1"/>
    </xf>
    <xf numFmtId="0" fontId="5" fillId="6" borderId="30" xfId="0" applyFont="1" applyFill="1" applyBorder="1" applyAlignment="1" applyProtection="1">
      <alignment horizontal="center" vertical="center" wrapText="1"/>
    </xf>
    <xf numFmtId="0" fontId="14" fillId="3" borderId="30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2" fillId="3" borderId="30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9" xfId="0" applyNumberFormat="1" applyFont="1" applyBorder="1" applyAlignment="1" applyProtection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/>
    </xf>
    <xf numFmtId="164" fontId="16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center" wrapText="1"/>
    </xf>
    <xf numFmtId="0" fontId="18" fillId="4" borderId="19" xfId="0" applyFont="1" applyFill="1" applyBorder="1" applyAlignment="1" applyProtection="1">
      <alignment horizontal="left" vertical="center" wrapText="1" indent="1"/>
      <protection locked="0"/>
    </xf>
    <xf numFmtId="0" fontId="2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0" fontId="28" fillId="4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4" fontId="18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6" xfId="0" applyFont="1" applyFill="1" applyBorder="1" applyAlignment="1" applyProtection="1">
      <alignment horizontal="lef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0" fontId="18" fillId="4" borderId="23" xfId="0" applyFont="1" applyFill="1" applyBorder="1" applyAlignment="1" applyProtection="1">
      <alignment horizontal="left" vertical="center" wrapText="1" indent="1"/>
      <protection locked="0"/>
    </xf>
    <xf numFmtId="0" fontId="18" fillId="4" borderId="28" xfId="0" applyFont="1" applyFill="1" applyBorder="1" applyAlignment="1" applyProtection="1">
      <alignment horizontal="left" vertical="center" wrapText="1" inden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0" fontId="18" fillId="4" borderId="25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A9" zoomScale="48" zoomScaleNormal="48" workbookViewId="0">
      <selection activeCell="G11" sqref="G11:G1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90" customWidth="1"/>
    <col min="5" max="5" width="10.5703125" style="22" customWidth="1"/>
    <col min="6" max="6" width="143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31.42578125" style="1" customWidth="1"/>
    <col min="12" max="12" width="33.140625" style="1" customWidth="1"/>
    <col min="13" max="13" width="27.1406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28</v>
      </c>
      <c r="H6" s="31" t="s">
        <v>29</v>
      </c>
      <c r="I6" s="32" t="s">
        <v>20</v>
      </c>
      <c r="J6" s="29" t="s">
        <v>21</v>
      </c>
      <c r="K6" s="29" t="s">
        <v>75</v>
      </c>
      <c r="L6" s="33" t="s">
        <v>22</v>
      </c>
      <c r="M6" s="34" t="s">
        <v>23</v>
      </c>
      <c r="N6" s="33" t="s">
        <v>24</v>
      </c>
      <c r="O6" s="29" t="s">
        <v>33</v>
      </c>
      <c r="P6" s="33" t="s">
        <v>25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26</v>
      </c>
      <c r="V6" s="33" t="s">
        <v>27</v>
      </c>
    </row>
    <row r="7" spans="1:22" ht="308.25" customHeight="1" thickTop="1" x14ac:dyDescent="0.25">
      <c r="A7" s="37"/>
      <c r="B7" s="38">
        <v>1</v>
      </c>
      <c r="C7" s="39" t="s">
        <v>42</v>
      </c>
      <c r="D7" s="40">
        <v>1</v>
      </c>
      <c r="E7" s="41" t="s">
        <v>32</v>
      </c>
      <c r="F7" s="42" t="s">
        <v>59</v>
      </c>
      <c r="G7" s="192"/>
      <c r="H7" s="193"/>
      <c r="I7" s="43" t="s">
        <v>54</v>
      </c>
      <c r="J7" s="44" t="s">
        <v>34</v>
      </c>
      <c r="K7" s="45"/>
      <c r="L7" s="46" t="s">
        <v>40</v>
      </c>
      <c r="M7" s="47" t="s">
        <v>38</v>
      </c>
      <c r="N7" s="47" t="s">
        <v>39</v>
      </c>
      <c r="O7" s="48" t="s">
        <v>36</v>
      </c>
      <c r="P7" s="49">
        <f>D7*Q7</f>
        <v>33500</v>
      </c>
      <c r="Q7" s="50">
        <v>33500</v>
      </c>
      <c r="R7" s="19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309.75" customHeight="1" x14ac:dyDescent="0.25">
      <c r="A8" s="37"/>
      <c r="B8" s="55">
        <v>2</v>
      </c>
      <c r="C8" s="56" t="s">
        <v>43</v>
      </c>
      <c r="D8" s="57">
        <v>3</v>
      </c>
      <c r="E8" s="58" t="s">
        <v>32</v>
      </c>
      <c r="F8" s="59" t="s">
        <v>44</v>
      </c>
      <c r="G8" s="194"/>
      <c r="H8" s="195"/>
      <c r="I8" s="61"/>
      <c r="J8" s="62"/>
      <c r="K8" s="63"/>
      <c r="L8" s="64" t="s">
        <v>41</v>
      </c>
      <c r="M8" s="65"/>
      <c r="N8" s="65"/>
      <c r="O8" s="66"/>
      <c r="P8" s="67">
        <f>D8*Q8</f>
        <v>87000</v>
      </c>
      <c r="Q8" s="68">
        <v>29000</v>
      </c>
      <c r="R8" s="198"/>
      <c r="S8" s="69">
        <f>D8*R8</f>
        <v>0</v>
      </c>
      <c r="T8" s="70" t="str">
        <f t="shared" ref="T8:T11" si="1">IF(ISNUMBER(R8), IF(R8&gt;Q8,"NEVYHOVUJE","VYHOVUJE")," ")</f>
        <v xml:space="preserve"> </v>
      </c>
      <c r="U8" s="71"/>
      <c r="V8" s="72"/>
    </row>
    <row r="9" spans="1:22" ht="170.25" customHeight="1" x14ac:dyDescent="0.25">
      <c r="A9" s="37"/>
      <c r="B9" s="55">
        <v>3</v>
      </c>
      <c r="C9" s="56" t="s">
        <v>45</v>
      </c>
      <c r="D9" s="57">
        <v>1</v>
      </c>
      <c r="E9" s="58" t="s">
        <v>32</v>
      </c>
      <c r="F9" s="73" t="s">
        <v>52</v>
      </c>
      <c r="G9" s="194"/>
      <c r="H9" s="195"/>
      <c r="I9" s="61"/>
      <c r="J9" s="62"/>
      <c r="K9" s="63"/>
      <c r="L9" s="74"/>
      <c r="M9" s="65"/>
      <c r="N9" s="65"/>
      <c r="O9" s="66"/>
      <c r="P9" s="67">
        <f>D9*Q9</f>
        <v>5550</v>
      </c>
      <c r="Q9" s="68">
        <v>5550</v>
      </c>
      <c r="R9" s="198"/>
      <c r="S9" s="69">
        <f>D9*R9</f>
        <v>0</v>
      </c>
      <c r="T9" s="70" t="str">
        <f t="shared" si="1"/>
        <v xml:space="preserve"> </v>
      </c>
      <c r="U9" s="71"/>
      <c r="V9" s="75" t="s">
        <v>12</v>
      </c>
    </row>
    <row r="10" spans="1:22" ht="151.5" customHeight="1" x14ac:dyDescent="0.25">
      <c r="A10" s="37"/>
      <c r="B10" s="55">
        <v>4</v>
      </c>
      <c r="C10" s="56" t="s">
        <v>46</v>
      </c>
      <c r="D10" s="57">
        <v>3</v>
      </c>
      <c r="E10" s="58" t="s">
        <v>32</v>
      </c>
      <c r="F10" s="73" t="s">
        <v>51</v>
      </c>
      <c r="G10" s="194"/>
      <c r="H10" s="195"/>
      <c r="I10" s="61"/>
      <c r="J10" s="62"/>
      <c r="K10" s="63"/>
      <c r="L10" s="76"/>
      <c r="M10" s="65"/>
      <c r="N10" s="65"/>
      <c r="O10" s="66"/>
      <c r="P10" s="67">
        <f>D10*Q10</f>
        <v>18840</v>
      </c>
      <c r="Q10" s="68">
        <v>6280</v>
      </c>
      <c r="R10" s="198"/>
      <c r="S10" s="69">
        <f>D10*R10</f>
        <v>0</v>
      </c>
      <c r="T10" s="70" t="str">
        <f t="shared" si="1"/>
        <v xml:space="preserve"> </v>
      </c>
      <c r="U10" s="71"/>
      <c r="V10" s="72"/>
    </row>
    <row r="11" spans="1:22" ht="131.25" customHeight="1" x14ac:dyDescent="0.25">
      <c r="A11" s="37"/>
      <c r="B11" s="55">
        <v>5</v>
      </c>
      <c r="C11" s="56" t="s">
        <v>47</v>
      </c>
      <c r="D11" s="57">
        <v>5</v>
      </c>
      <c r="E11" s="58" t="s">
        <v>32</v>
      </c>
      <c r="F11" s="77" t="s">
        <v>48</v>
      </c>
      <c r="G11" s="194"/>
      <c r="H11" s="60" t="s">
        <v>34</v>
      </c>
      <c r="I11" s="61"/>
      <c r="J11" s="62"/>
      <c r="K11" s="63"/>
      <c r="L11" s="64" t="s">
        <v>40</v>
      </c>
      <c r="M11" s="65"/>
      <c r="N11" s="65"/>
      <c r="O11" s="66"/>
      <c r="P11" s="67">
        <f>D11*Q11</f>
        <v>9500</v>
      </c>
      <c r="Q11" s="68">
        <v>1900</v>
      </c>
      <c r="R11" s="198"/>
      <c r="S11" s="69">
        <f>D11*R11</f>
        <v>0</v>
      </c>
      <c r="T11" s="70" t="str">
        <f t="shared" si="1"/>
        <v xml:space="preserve"> </v>
      </c>
      <c r="U11" s="71"/>
      <c r="V11" s="75" t="s">
        <v>13</v>
      </c>
    </row>
    <row r="12" spans="1:22" ht="77.25" customHeight="1" thickBot="1" x14ac:dyDescent="0.3">
      <c r="A12" s="37"/>
      <c r="B12" s="78">
        <v>6</v>
      </c>
      <c r="C12" s="79" t="s">
        <v>49</v>
      </c>
      <c r="D12" s="80">
        <v>2</v>
      </c>
      <c r="E12" s="81" t="s">
        <v>32</v>
      </c>
      <c r="F12" s="82" t="s">
        <v>50</v>
      </c>
      <c r="G12" s="205"/>
      <c r="H12" s="83" t="s">
        <v>34</v>
      </c>
      <c r="I12" s="61"/>
      <c r="J12" s="62"/>
      <c r="K12" s="63"/>
      <c r="L12" s="74"/>
      <c r="M12" s="65"/>
      <c r="N12" s="65"/>
      <c r="O12" s="66"/>
      <c r="P12" s="84">
        <f>D12*Q12</f>
        <v>14300</v>
      </c>
      <c r="Q12" s="85">
        <v>7150</v>
      </c>
      <c r="R12" s="199"/>
      <c r="S12" s="86">
        <f>D12*R12</f>
        <v>0</v>
      </c>
      <c r="T12" s="87" t="str">
        <f>IF(ISNUMBER(R12), IF(R12&gt;Q12,"NEVYHOVUJE","VYHOVUJE")," ")</f>
        <v xml:space="preserve"> </v>
      </c>
      <c r="U12" s="71"/>
      <c r="V12" s="88"/>
    </row>
    <row r="13" spans="1:22" ht="152.25" customHeight="1" thickBot="1" x14ac:dyDescent="0.3">
      <c r="A13" s="37"/>
      <c r="B13" s="89">
        <v>7</v>
      </c>
      <c r="C13" s="90" t="s">
        <v>53</v>
      </c>
      <c r="D13" s="91">
        <v>2</v>
      </c>
      <c r="E13" s="92" t="s">
        <v>32</v>
      </c>
      <c r="F13" s="93" t="s">
        <v>58</v>
      </c>
      <c r="G13" s="206"/>
      <c r="H13" s="94" t="s">
        <v>34</v>
      </c>
      <c r="I13" s="95" t="s">
        <v>54</v>
      </c>
      <c r="J13" s="95" t="s">
        <v>34</v>
      </c>
      <c r="K13" s="96"/>
      <c r="L13" s="97"/>
      <c r="M13" s="98" t="s">
        <v>56</v>
      </c>
      <c r="N13" s="98" t="s">
        <v>57</v>
      </c>
      <c r="O13" s="99" t="s">
        <v>55</v>
      </c>
      <c r="P13" s="100">
        <f>D13*Q13</f>
        <v>1000</v>
      </c>
      <c r="Q13" s="101">
        <v>500</v>
      </c>
      <c r="R13" s="200"/>
      <c r="S13" s="102">
        <f>D13*R13</f>
        <v>0</v>
      </c>
      <c r="T13" s="103" t="str">
        <f>IF(ISNUMBER(R13), IF(R13&gt;Q13,"NEVYHOVUJE","VYHOVUJE")," ")</f>
        <v xml:space="preserve"> </v>
      </c>
      <c r="U13" s="104"/>
      <c r="V13" s="105" t="s">
        <v>15</v>
      </c>
    </row>
    <row r="14" spans="1:22" ht="94.5" customHeight="1" x14ac:dyDescent="0.25">
      <c r="A14" s="37"/>
      <c r="B14" s="106">
        <v>8</v>
      </c>
      <c r="C14" s="107" t="s">
        <v>60</v>
      </c>
      <c r="D14" s="108">
        <v>2</v>
      </c>
      <c r="E14" s="109" t="s">
        <v>32</v>
      </c>
      <c r="F14" s="110" t="s">
        <v>66</v>
      </c>
      <c r="G14" s="207"/>
      <c r="H14" s="111" t="s">
        <v>34</v>
      </c>
      <c r="I14" s="112" t="s">
        <v>54</v>
      </c>
      <c r="J14" s="113" t="s">
        <v>62</v>
      </c>
      <c r="K14" s="112" t="s">
        <v>63</v>
      </c>
      <c r="L14" s="114"/>
      <c r="M14" s="115" t="s">
        <v>64</v>
      </c>
      <c r="N14" s="115" t="s">
        <v>65</v>
      </c>
      <c r="O14" s="116" t="s">
        <v>55</v>
      </c>
      <c r="P14" s="117">
        <f>D14*Q14</f>
        <v>1600</v>
      </c>
      <c r="Q14" s="118">
        <v>800</v>
      </c>
      <c r="R14" s="201"/>
      <c r="S14" s="119">
        <f>D14*R14</f>
        <v>0</v>
      </c>
      <c r="T14" s="120" t="str">
        <f t="shared" ref="T14:T17" si="2">IF(ISNUMBER(R14), IF(R14&gt;Q14,"NEVYHOVUJE","VYHOVUJE")," ")</f>
        <v xml:space="preserve"> </v>
      </c>
      <c r="U14" s="121"/>
      <c r="V14" s="122" t="s">
        <v>14</v>
      </c>
    </row>
    <row r="15" spans="1:22" ht="60" customHeight="1" thickBot="1" x14ac:dyDescent="0.3">
      <c r="A15" s="37"/>
      <c r="B15" s="123">
        <v>9</v>
      </c>
      <c r="C15" s="124" t="s">
        <v>61</v>
      </c>
      <c r="D15" s="125">
        <v>2</v>
      </c>
      <c r="E15" s="126" t="s">
        <v>32</v>
      </c>
      <c r="F15" s="127" t="s">
        <v>67</v>
      </c>
      <c r="G15" s="208"/>
      <c r="H15" s="128" t="s">
        <v>34</v>
      </c>
      <c r="I15" s="129"/>
      <c r="J15" s="130"/>
      <c r="K15" s="129"/>
      <c r="L15" s="131"/>
      <c r="M15" s="132"/>
      <c r="N15" s="132"/>
      <c r="O15" s="133"/>
      <c r="P15" s="134">
        <f>D15*Q15</f>
        <v>340</v>
      </c>
      <c r="Q15" s="135">
        <v>170</v>
      </c>
      <c r="R15" s="202"/>
      <c r="S15" s="136">
        <f>D15*R15</f>
        <v>0</v>
      </c>
      <c r="T15" s="137" t="str">
        <f t="shared" si="2"/>
        <v xml:space="preserve"> </v>
      </c>
      <c r="U15" s="138"/>
      <c r="V15" s="139" t="s">
        <v>15</v>
      </c>
    </row>
    <row r="16" spans="1:22" ht="55.5" customHeight="1" x14ac:dyDescent="0.25">
      <c r="A16" s="37"/>
      <c r="B16" s="140">
        <v>10</v>
      </c>
      <c r="C16" s="141" t="s">
        <v>71</v>
      </c>
      <c r="D16" s="142">
        <v>1</v>
      </c>
      <c r="E16" s="143" t="s">
        <v>32</v>
      </c>
      <c r="F16" s="144" t="s">
        <v>72</v>
      </c>
      <c r="G16" s="209"/>
      <c r="H16" s="145" t="s">
        <v>34</v>
      </c>
      <c r="I16" s="112" t="s">
        <v>54</v>
      </c>
      <c r="J16" s="113" t="s">
        <v>62</v>
      </c>
      <c r="K16" s="146" t="s">
        <v>68</v>
      </c>
      <c r="L16" s="114"/>
      <c r="M16" s="115" t="s">
        <v>69</v>
      </c>
      <c r="N16" s="115" t="s">
        <v>70</v>
      </c>
      <c r="O16" s="116" t="s">
        <v>55</v>
      </c>
      <c r="P16" s="147">
        <f>D16*Q16</f>
        <v>190</v>
      </c>
      <c r="Q16" s="148">
        <v>190</v>
      </c>
      <c r="R16" s="203"/>
      <c r="S16" s="149">
        <f>D16*R16</f>
        <v>0</v>
      </c>
      <c r="T16" s="150" t="str">
        <f t="shared" si="2"/>
        <v xml:space="preserve"> </v>
      </c>
      <c r="U16" s="121"/>
      <c r="V16" s="151" t="s">
        <v>15</v>
      </c>
    </row>
    <row r="17" spans="1:22" ht="55.5" customHeight="1" thickBot="1" x14ac:dyDescent="0.3">
      <c r="A17" s="37"/>
      <c r="B17" s="152">
        <v>11</v>
      </c>
      <c r="C17" s="153" t="s">
        <v>73</v>
      </c>
      <c r="D17" s="154">
        <v>6</v>
      </c>
      <c r="E17" s="155" t="s">
        <v>32</v>
      </c>
      <c r="F17" s="156" t="s">
        <v>74</v>
      </c>
      <c r="G17" s="210"/>
      <c r="H17" s="157" t="s">
        <v>34</v>
      </c>
      <c r="I17" s="158"/>
      <c r="J17" s="159"/>
      <c r="K17" s="160"/>
      <c r="L17" s="161"/>
      <c r="M17" s="162"/>
      <c r="N17" s="162"/>
      <c r="O17" s="163"/>
      <c r="P17" s="164">
        <f>D17*Q17</f>
        <v>780</v>
      </c>
      <c r="Q17" s="165">
        <v>130</v>
      </c>
      <c r="R17" s="204"/>
      <c r="S17" s="166">
        <f>D17*R17</f>
        <v>0</v>
      </c>
      <c r="T17" s="167" t="str">
        <f t="shared" si="2"/>
        <v xml:space="preserve"> </v>
      </c>
      <c r="U17" s="168"/>
      <c r="V17" s="169" t="s">
        <v>16</v>
      </c>
    </row>
    <row r="18" spans="1:22" ht="17.45" customHeight="1" thickTop="1" thickBot="1" x14ac:dyDescent="0.3">
      <c r="C18" s="1"/>
      <c r="D18" s="1"/>
      <c r="E18" s="1"/>
      <c r="F18" s="1"/>
      <c r="G18" s="196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70" t="s">
        <v>31</v>
      </c>
      <c r="C19" s="170"/>
      <c r="D19" s="170"/>
      <c r="E19" s="170"/>
      <c r="F19" s="170"/>
      <c r="G19" s="170"/>
      <c r="H19" s="171"/>
      <c r="I19" s="171"/>
      <c r="J19" s="172"/>
      <c r="K19" s="172"/>
      <c r="L19" s="27"/>
      <c r="M19" s="27"/>
      <c r="N19" s="27"/>
      <c r="O19" s="173"/>
      <c r="P19" s="173"/>
      <c r="Q19" s="174" t="s">
        <v>9</v>
      </c>
      <c r="R19" s="175" t="s">
        <v>10</v>
      </c>
      <c r="S19" s="176"/>
      <c r="T19" s="177"/>
      <c r="U19" s="178"/>
      <c r="V19" s="179"/>
    </row>
    <row r="20" spans="1:22" ht="50.45" customHeight="1" thickTop="1" thickBot="1" x14ac:dyDescent="0.3">
      <c r="B20" s="180" t="s">
        <v>30</v>
      </c>
      <c r="C20" s="180"/>
      <c r="D20" s="180"/>
      <c r="E20" s="180"/>
      <c r="F20" s="180"/>
      <c r="G20" s="180"/>
      <c r="H20" s="180"/>
      <c r="I20" s="181"/>
      <c r="L20" s="7"/>
      <c r="M20" s="7"/>
      <c r="N20" s="7"/>
      <c r="O20" s="182"/>
      <c r="P20" s="182"/>
      <c r="Q20" s="183">
        <f>SUM(P7:P17)</f>
        <v>172600</v>
      </c>
      <c r="R20" s="184">
        <f>SUM(S7:S17)</f>
        <v>0</v>
      </c>
      <c r="S20" s="185"/>
      <c r="T20" s="186"/>
    </row>
    <row r="21" spans="1:22" ht="15.75" thickTop="1" x14ac:dyDescent="0.25">
      <c r="B21" s="187" t="s">
        <v>35</v>
      </c>
      <c r="C21" s="187"/>
      <c r="D21" s="187"/>
      <c r="E21" s="187"/>
      <c r="F21" s="187"/>
      <c r="G21" s="187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88"/>
      <c r="C22" s="188"/>
      <c r="D22" s="188"/>
      <c r="E22" s="188"/>
      <c r="F22" s="18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88"/>
      <c r="C23" s="188"/>
      <c r="D23" s="188"/>
      <c r="E23" s="188"/>
      <c r="F23" s="18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88"/>
      <c r="C24" s="188"/>
      <c r="D24" s="188"/>
      <c r="E24" s="188"/>
      <c r="F24" s="18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72"/>
      <c r="D25" s="189"/>
      <c r="E25" s="172"/>
      <c r="F25" s="17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91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72"/>
      <c r="D27" s="189"/>
      <c r="E27" s="172"/>
      <c r="F27" s="17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72"/>
      <c r="D28" s="189"/>
      <c r="E28" s="172"/>
      <c r="F28" s="17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72"/>
      <c r="D29" s="189"/>
      <c r="E29" s="172"/>
      <c r="F29" s="17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72"/>
      <c r="D30" s="189"/>
      <c r="E30" s="172"/>
      <c r="F30" s="17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72"/>
      <c r="D31" s="189"/>
      <c r="E31" s="172"/>
      <c r="F31" s="17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72"/>
      <c r="D32" s="189"/>
      <c r="E32" s="172"/>
      <c r="F32" s="17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2"/>
      <c r="D33" s="189"/>
      <c r="E33" s="172"/>
      <c r="F33" s="17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2"/>
      <c r="D34" s="189"/>
      <c r="E34" s="172"/>
      <c r="F34" s="17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2"/>
      <c r="D35" s="189"/>
      <c r="E35" s="172"/>
      <c r="F35" s="17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2"/>
      <c r="D36" s="189"/>
      <c r="E36" s="172"/>
      <c r="F36" s="17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2"/>
      <c r="D37" s="189"/>
      <c r="E37" s="172"/>
      <c r="F37" s="17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2"/>
      <c r="D38" s="189"/>
      <c r="E38" s="172"/>
      <c r="F38" s="17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2"/>
      <c r="D39" s="189"/>
      <c r="E39" s="172"/>
      <c r="F39" s="17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2"/>
      <c r="D40" s="189"/>
      <c r="E40" s="172"/>
      <c r="F40" s="17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2"/>
      <c r="D41" s="189"/>
      <c r="E41" s="172"/>
      <c r="F41" s="17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2"/>
      <c r="D42" s="189"/>
      <c r="E42" s="172"/>
      <c r="F42" s="17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2"/>
      <c r="D43" s="189"/>
      <c r="E43" s="172"/>
      <c r="F43" s="17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2"/>
      <c r="D44" s="189"/>
      <c r="E44" s="172"/>
      <c r="F44" s="17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2"/>
      <c r="D45" s="189"/>
      <c r="E45" s="172"/>
      <c r="F45" s="17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2"/>
      <c r="D46" s="189"/>
      <c r="E46" s="172"/>
      <c r="F46" s="17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2"/>
      <c r="D47" s="189"/>
      <c r="E47" s="172"/>
      <c r="F47" s="17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2"/>
      <c r="D48" s="189"/>
      <c r="E48" s="172"/>
      <c r="F48" s="17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2"/>
      <c r="D49" s="189"/>
      <c r="E49" s="172"/>
      <c r="F49" s="17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2"/>
      <c r="D50" s="189"/>
      <c r="E50" s="172"/>
      <c r="F50" s="17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2"/>
      <c r="D51" s="189"/>
      <c r="E51" s="172"/>
      <c r="F51" s="17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2"/>
      <c r="D52" s="189"/>
      <c r="E52" s="172"/>
      <c r="F52" s="17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2"/>
      <c r="D53" s="189"/>
      <c r="E53" s="172"/>
      <c r="F53" s="17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2"/>
      <c r="D54" s="189"/>
      <c r="E54" s="172"/>
      <c r="F54" s="17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2"/>
      <c r="D55" s="189"/>
      <c r="E55" s="172"/>
      <c r="F55" s="17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2"/>
      <c r="D56" s="189"/>
      <c r="E56" s="172"/>
      <c r="F56" s="17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2"/>
      <c r="D57" s="189"/>
      <c r="E57" s="172"/>
      <c r="F57" s="17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2"/>
      <c r="D58" s="189"/>
      <c r="E58" s="172"/>
      <c r="F58" s="17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2"/>
      <c r="D59" s="189"/>
      <c r="E59" s="172"/>
      <c r="F59" s="17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2"/>
      <c r="D60" s="189"/>
      <c r="E60" s="172"/>
      <c r="F60" s="17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2"/>
      <c r="D61" s="189"/>
      <c r="E61" s="172"/>
      <c r="F61" s="17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2"/>
      <c r="D62" s="189"/>
      <c r="E62" s="172"/>
      <c r="F62" s="17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2"/>
      <c r="D63" s="189"/>
      <c r="E63" s="172"/>
      <c r="F63" s="17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2"/>
      <c r="D64" s="189"/>
      <c r="E64" s="172"/>
      <c r="F64" s="17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2"/>
      <c r="D65" s="189"/>
      <c r="E65" s="172"/>
      <c r="F65" s="17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2"/>
      <c r="D66" s="189"/>
      <c r="E66" s="172"/>
      <c r="F66" s="17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2"/>
      <c r="D67" s="189"/>
      <c r="E67" s="172"/>
      <c r="F67" s="17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2"/>
      <c r="D68" s="189"/>
      <c r="E68" s="172"/>
      <c r="F68" s="17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2"/>
      <c r="D69" s="189"/>
      <c r="E69" s="172"/>
      <c r="F69" s="17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2"/>
      <c r="D70" s="189"/>
      <c r="E70" s="172"/>
      <c r="F70" s="17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2"/>
      <c r="D71" s="189"/>
      <c r="E71" s="172"/>
      <c r="F71" s="17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2"/>
      <c r="D72" s="189"/>
      <c r="E72" s="172"/>
      <c r="F72" s="17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2"/>
      <c r="D73" s="189"/>
      <c r="E73" s="172"/>
      <c r="F73" s="17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2"/>
      <c r="D74" s="189"/>
      <c r="E74" s="172"/>
      <c r="F74" s="17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2"/>
      <c r="D75" s="189"/>
      <c r="E75" s="172"/>
      <c r="F75" s="17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2"/>
      <c r="D76" s="189"/>
      <c r="E76" s="172"/>
      <c r="F76" s="17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2"/>
      <c r="D77" s="189"/>
      <c r="E77" s="172"/>
      <c r="F77" s="17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2"/>
      <c r="D78" s="189"/>
      <c r="E78" s="172"/>
      <c r="F78" s="17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2"/>
      <c r="D79" s="189"/>
      <c r="E79" s="172"/>
      <c r="F79" s="17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2"/>
      <c r="D80" s="189"/>
      <c r="E80" s="172"/>
      <c r="F80" s="17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2"/>
      <c r="D81" s="189"/>
      <c r="E81" s="172"/>
      <c r="F81" s="17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2"/>
      <c r="D82" s="189"/>
      <c r="E82" s="172"/>
      <c r="F82" s="17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2"/>
      <c r="D83" s="189"/>
      <c r="E83" s="172"/>
      <c r="F83" s="17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2"/>
      <c r="D84" s="189"/>
      <c r="E84" s="172"/>
      <c r="F84" s="17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2"/>
      <c r="D85" s="189"/>
      <c r="E85" s="172"/>
      <c r="F85" s="17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2"/>
      <c r="D86" s="189"/>
      <c r="E86" s="172"/>
      <c r="F86" s="17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2"/>
      <c r="D87" s="189"/>
      <c r="E87" s="172"/>
      <c r="F87" s="17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2"/>
      <c r="D88" s="189"/>
      <c r="E88" s="172"/>
      <c r="F88" s="17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2"/>
      <c r="D89" s="189"/>
      <c r="E89" s="172"/>
      <c r="F89" s="17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2"/>
      <c r="D90" s="189"/>
      <c r="E90" s="172"/>
      <c r="F90" s="17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2"/>
      <c r="D91" s="189"/>
      <c r="E91" s="172"/>
      <c r="F91" s="17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2"/>
      <c r="D92" s="189"/>
      <c r="E92" s="172"/>
      <c r="F92" s="17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2"/>
      <c r="D93" s="189"/>
      <c r="E93" s="172"/>
      <c r="F93" s="17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2"/>
      <c r="D94" s="189"/>
      <c r="E94" s="172"/>
      <c r="F94" s="17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2"/>
      <c r="D95" s="189"/>
      <c r="E95" s="172"/>
      <c r="F95" s="17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2"/>
      <c r="D96" s="189"/>
      <c r="E96" s="172"/>
      <c r="F96" s="17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2"/>
      <c r="D97" s="189"/>
      <c r="E97" s="172"/>
      <c r="F97" s="17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2"/>
      <c r="D98" s="189"/>
      <c r="E98" s="172"/>
      <c r="F98" s="17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2"/>
      <c r="D99" s="189"/>
      <c r="E99" s="172"/>
      <c r="F99" s="17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2"/>
      <c r="D100" s="189"/>
      <c r="E100" s="172"/>
      <c r="F100" s="172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2"/>
      <c r="D101" s="189"/>
      <c r="E101" s="172"/>
      <c r="F101" s="172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2"/>
      <c r="D102" s="189"/>
      <c r="E102" s="172"/>
      <c r="F102" s="172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2"/>
      <c r="D103" s="189"/>
      <c r="E103" s="172"/>
      <c r="F103" s="172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2"/>
      <c r="D104" s="189"/>
      <c r="E104" s="172"/>
      <c r="F104" s="172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72"/>
      <c r="D105" s="189"/>
      <c r="E105" s="172"/>
      <c r="F105" s="172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72"/>
      <c r="D106" s="189"/>
      <c r="E106" s="172"/>
      <c r="F106" s="172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4MRJ9cjR4gKLjoccISYModTEL6RIxYkX5fFrIhuwFFdIIrownJEF/KPELuF4KrEzD092ZPxgbKe3Sz7dEzq7Cg==" saltValue="qg4weZakJo4RUsTOrnRB+Q==" spinCount="100000" sheet="1" objects="1" scenarios="1"/>
  <mergeCells count="36">
    <mergeCell ref="M7:M12"/>
    <mergeCell ref="N7:N12"/>
    <mergeCell ref="V11:V12"/>
    <mergeCell ref="V7:V8"/>
    <mergeCell ref="U7:U12"/>
    <mergeCell ref="V9:V10"/>
    <mergeCell ref="R20:T20"/>
    <mergeCell ref="R19:T19"/>
    <mergeCell ref="B19:G19"/>
    <mergeCell ref="B20:H20"/>
    <mergeCell ref="I7:I12"/>
    <mergeCell ref="J7:J12"/>
    <mergeCell ref="K7:K12"/>
    <mergeCell ref="O7:O12"/>
    <mergeCell ref="L8:L10"/>
    <mergeCell ref="O14:O15"/>
    <mergeCell ref="B1:D1"/>
    <mergeCell ref="G5:H5"/>
    <mergeCell ref="G2:N3"/>
    <mergeCell ref="L11:L12"/>
    <mergeCell ref="B21:G21"/>
    <mergeCell ref="I14:I15"/>
    <mergeCell ref="J14:J15"/>
    <mergeCell ref="K14:K15"/>
    <mergeCell ref="M14:M15"/>
    <mergeCell ref="N14:N15"/>
    <mergeCell ref="L14:L15"/>
    <mergeCell ref="I16:I17"/>
    <mergeCell ref="J16:J17"/>
    <mergeCell ref="K16:K17"/>
    <mergeCell ref="L16:L17"/>
    <mergeCell ref="M16:M17"/>
    <mergeCell ref="N16:N17"/>
    <mergeCell ref="O16:O17"/>
    <mergeCell ref="U16:U17"/>
    <mergeCell ref="U14:U15"/>
  </mergeCells>
  <conditionalFormatting sqref="B7:B1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7">
    <cfRule type="containsBlanks" dxfId="6" priority="1">
      <formula>LEN(TRIM(D7))=0</formula>
    </cfRule>
  </conditionalFormatting>
  <conditionalFormatting sqref="G7:H17 R7:R1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7">
    <cfRule type="notContainsBlanks" dxfId="2" priority="70">
      <formula>LEN(TRIM(G7))&gt;0</formula>
    </cfRule>
  </conditionalFormatting>
  <conditionalFormatting sqref="T7:T1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17" xr:uid="{8C26EAE3-16EE-4825-9C10-C919BCF6B1BA}">
      <formula1>"ks,bal,sada,m,"</formula1>
    </dataValidation>
    <dataValidation type="list" allowBlank="1" showInputMessage="1" showErrorMessage="1" sqref="J7 J14 J16" xr:uid="{3B8420CF-8982-48FF-9697-F4D9310CC1A4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C47DF-8501-4143-8EFD-FBFED8AB0A60}">
          <x14:formula1>
            <xm:f>#REF!</xm:f>
          </x14:formula1>
          <xm:sqref>V7 V11 V13:V17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2024-05-29T04:11:39Z</cp:lastPrinted>
  <dcterms:created xsi:type="dcterms:W3CDTF">2014-03-05T12:43:32Z</dcterms:created>
  <dcterms:modified xsi:type="dcterms:W3CDTF">2024-05-29T06:34:04Z</dcterms:modified>
</cp:coreProperties>
</file>