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bca\Documents\Moje\Rozpočty\Kros - Rozpočty\2024\PD Pilsprojekt\ZČU - revitalizace prostor budovy UX - 2np\VZ\"/>
    </mc:Choice>
  </mc:AlternateContent>
  <bookViews>
    <workbookView xWindow="0" yWindow="0" windowWidth="0" windowHeight="0"/>
  </bookViews>
  <sheets>
    <sheet name="Rekapitulace stavby" sheetId="1" r:id="rId1"/>
    <sheet name="PP02241 - Architektonicko..." sheetId="2" r:id="rId2"/>
    <sheet name="PP02242 - Zdravotně - tec..." sheetId="3" r:id="rId3"/>
    <sheet name="PP022431 - Elektroinstala..." sheetId="4" r:id="rId4"/>
    <sheet name="PP022432 - Elektroinstala..." sheetId="5" r:id="rId5"/>
    <sheet name="PP02244 - Neinvestiční ná..." sheetId="6" r:id="rId6"/>
    <sheet name="PP0224VON - Vedlejší a os..." sheetId="7" r:id="rId7"/>
    <sheet name="Pokyny pro vyplnění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'PP02241 - Architektonicko...'!$C$89:$K$1022</definedName>
    <definedName name="_xlnm.Print_Area" localSheetId="1">'PP02241 - Architektonicko...'!$C$4:$J$39,'PP02241 - Architektonicko...'!$C$45:$J$71,'PP02241 - Architektonicko...'!$C$77:$K$1022</definedName>
    <definedName name="_xlnm.Print_Titles" localSheetId="1">'PP02241 - Architektonicko...'!$89:$89</definedName>
    <definedName name="_xlnm._FilterDatabase" localSheetId="2" hidden="1">'PP02242 - Zdravotně - tec...'!$C$86:$K$195</definedName>
    <definedName name="_xlnm.Print_Area" localSheetId="2">'PP02242 - Zdravotně - tec...'!$C$4:$J$39,'PP02242 - Zdravotně - tec...'!$C$45:$J$68,'PP02242 - Zdravotně - tec...'!$C$74:$K$195</definedName>
    <definedName name="_xlnm.Print_Titles" localSheetId="2">'PP02242 - Zdravotně - tec...'!$86:$86</definedName>
    <definedName name="_xlnm._FilterDatabase" localSheetId="3" hidden="1">'PP022431 - Elektroinstala...'!$C$94:$K$168</definedName>
    <definedName name="_xlnm.Print_Area" localSheetId="3">'PP022431 - Elektroinstala...'!$C$4:$J$41,'PP022431 - Elektroinstala...'!$C$47:$J$74,'PP022431 - Elektroinstala...'!$C$80:$K$168</definedName>
    <definedName name="_xlnm.Print_Titles" localSheetId="3">'PP022431 - Elektroinstala...'!$94:$94</definedName>
    <definedName name="_xlnm._FilterDatabase" localSheetId="4" hidden="1">'PP022432 - Elektroinstala...'!$C$94:$K$187</definedName>
    <definedName name="_xlnm.Print_Area" localSheetId="4">'PP022432 - Elektroinstala...'!$C$4:$J$41,'PP022432 - Elektroinstala...'!$C$47:$J$74,'PP022432 - Elektroinstala...'!$C$80:$K$187</definedName>
    <definedName name="_xlnm.Print_Titles" localSheetId="4">'PP022432 - Elektroinstala...'!$94:$94</definedName>
    <definedName name="_xlnm._FilterDatabase" localSheetId="5" hidden="1">'PP02244 - Neinvestiční ná...'!$C$82:$K$825</definedName>
    <definedName name="_xlnm.Print_Area" localSheetId="5">'PP02244 - Neinvestiční ná...'!$C$4:$J$39,'PP02244 - Neinvestiční ná...'!$C$45:$J$64,'PP02244 - Neinvestiční ná...'!$C$70:$K$825</definedName>
    <definedName name="_xlnm.Print_Titles" localSheetId="5">'PP02244 - Neinvestiční ná...'!$82:$82</definedName>
    <definedName name="_xlnm._FilterDatabase" localSheetId="6" hidden="1">'PP0224VON - Vedlejší a os...'!$C$84:$K$110</definedName>
    <definedName name="_xlnm.Print_Area" localSheetId="6">'PP0224VON - Vedlejší a os...'!$C$4:$J$39,'PP0224VON - Vedlejší a os...'!$C$45:$J$66,'PP0224VON - Vedlejší a os...'!$C$72:$K$110</definedName>
    <definedName name="_xlnm.Print_Titles" localSheetId="6">'PP0224VON - Vedlejší a os...'!$84:$84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7"/>
  <c r="J36"/>
  <c i="1" r="AY61"/>
  <c i="7" r="J35"/>
  <c i="1" r="AX61"/>
  <c i="7" r="BI109"/>
  <c r="BH109"/>
  <c r="BG109"/>
  <c r="BF109"/>
  <c r="T109"/>
  <c r="T108"/>
  <c r="R109"/>
  <c r="R108"/>
  <c r="P109"/>
  <c r="P108"/>
  <c r="BI105"/>
  <c r="BH105"/>
  <c r="BG105"/>
  <c r="BF105"/>
  <c r="T105"/>
  <c r="T104"/>
  <c r="R105"/>
  <c r="R104"/>
  <c r="P105"/>
  <c r="P104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T94"/>
  <c r="R95"/>
  <c r="R94"/>
  <c r="P95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6" r="J37"/>
  <c r="J36"/>
  <c i="1" r="AY60"/>
  <c i="6" r="J35"/>
  <c i="1" r="AX60"/>
  <c i="6" r="BI696"/>
  <c r="BH696"/>
  <c r="BG696"/>
  <c r="BF696"/>
  <c r="T696"/>
  <c r="R696"/>
  <c r="P696"/>
  <c r="BI566"/>
  <c r="BH566"/>
  <c r="BG566"/>
  <c r="BF566"/>
  <c r="T566"/>
  <c r="R566"/>
  <c r="P566"/>
  <c r="BI438"/>
  <c r="BH438"/>
  <c r="BG438"/>
  <c r="BF438"/>
  <c r="T438"/>
  <c r="R438"/>
  <c r="P438"/>
  <c r="BI310"/>
  <c r="BH310"/>
  <c r="BG310"/>
  <c r="BF310"/>
  <c r="T310"/>
  <c r="R310"/>
  <c r="P310"/>
  <c r="BI307"/>
  <c r="BH307"/>
  <c r="BG307"/>
  <c r="BF307"/>
  <c r="T307"/>
  <c r="R307"/>
  <c r="P307"/>
  <c r="BI288"/>
  <c r="BH288"/>
  <c r="BG288"/>
  <c r="BF288"/>
  <c r="T288"/>
  <c r="R288"/>
  <c r="P288"/>
  <c r="BI270"/>
  <c r="BH270"/>
  <c r="BG270"/>
  <c r="BF270"/>
  <c r="T270"/>
  <c r="R270"/>
  <c r="P270"/>
  <c r="BI252"/>
  <c r="BH252"/>
  <c r="BG252"/>
  <c r="BF252"/>
  <c r="T252"/>
  <c r="R252"/>
  <c r="P252"/>
  <c r="BI226"/>
  <c r="BH226"/>
  <c r="BG226"/>
  <c r="BF226"/>
  <c r="T226"/>
  <c r="R226"/>
  <c r="P226"/>
  <c r="BI207"/>
  <c r="BH207"/>
  <c r="BG207"/>
  <c r="BF207"/>
  <c r="T207"/>
  <c r="R207"/>
  <c r="P207"/>
  <c r="BI189"/>
  <c r="BH189"/>
  <c r="BG189"/>
  <c r="BF189"/>
  <c r="T189"/>
  <c r="R189"/>
  <c r="P189"/>
  <c r="BI171"/>
  <c r="BH171"/>
  <c r="BG171"/>
  <c r="BF171"/>
  <c r="T171"/>
  <c r="R171"/>
  <c r="P171"/>
  <c r="BI153"/>
  <c r="BH153"/>
  <c r="BG153"/>
  <c r="BF153"/>
  <c r="T153"/>
  <c r="R153"/>
  <c r="P153"/>
  <c r="BI135"/>
  <c r="BH135"/>
  <c r="BG135"/>
  <c r="BF135"/>
  <c r="T135"/>
  <c r="R135"/>
  <c r="P135"/>
  <c r="BI117"/>
  <c r="BH117"/>
  <c r="BG117"/>
  <c r="BF117"/>
  <c r="T117"/>
  <c r="R117"/>
  <c r="P117"/>
  <c r="BI99"/>
  <c r="BH99"/>
  <c r="BG99"/>
  <c r="BF99"/>
  <c r="T99"/>
  <c r="R99"/>
  <c r="P99"/>
  <c r="BI96"/>
  <c r="BH96"/>
  <c r="BG96"/>
  <c r="BF96"/>
  <c r="T96"/>
  <c r="R96"/>
  <c r="P96"/>
  <c r="BI91"/>
  <c r="BH91"/>
  <c r="BG91"/>
  <c r="BF91"/>
  <c r="T91"/>
  <c r="R91"/>
  <c r="P91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73"/>
  <c i="5" r="J39"/>
  <c r="J38"/>
  <c i="1" r="AY59"/>
  <c i="5" r="J37"/>
  <c i="1" r="AX59"/>
  <c i="5"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T134"/>
  <c r="R135"/>
  <c r="R134"/>
  <c r="P135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T96"/>
  <c r="R97"/>
  <c r="R96"/>
  <c r="P97"/>
  <c r="P96"/>
  <c r="J92"/>
  <c r="J91"/>
  <c r="F91"/>
  <c r="F89"/>
  <c r="E87"/>
  <c r="J59"/>
  <c r="J58"/>
  <c r="F58"/>
  <c r="F56"/>
  <c r="E54"/>
  <c r="J20"/>
  <c r="E20"/>
  <c r="F59"/>
  <c r="J19"/>
  <c r="J14"/>
  <c r="J89"/>
  <c r="E7"/>
  <c r="E50"/>
  <c i="4" r="J39"/>
  <c r="J38"/>
  <c i="1" r="AY58"/>
  <c i="4" r="J37"/>
  <c i="1" r="AX58"/>
  <c i="4"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J92"/>
  <c r="J91"/>
  <c r="F91"/>
  <c r="F89"/>
  <c r="E87"/>
  <c r="J59"/>
  <c r="J58"/>
  <c r="F58"/>
  <c r="F56"/>
  <c r="E54"/>
  <c r="J20"/>
  <c r="E20"/>
  <c r="F92"/>
  <c r="J19"/>
  <c r="J14"/>
  <c r="J89"/>
  <c r="E7"/>
  <c r="E83"/>
  <c i="3" r="J37"/>
  <c r="J36"/>
  <c i="1" r="AY56"/>
  <c i="3" r="J35"/>
  <c i="1" r="AX56"/>
  <c i="3"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52"/>
  <c r="E7"/>
  <c r="E77"/>
  <c i="2" r="J37"/>
  <c r="J36"/>
  <c i="1" r="AY55"/>
  <c i="2" r="J35"/>
  <c i="1" r="AX55"/>
  <c i="2" r="BI1021"/>
  <c r="BH1021"/>
  <c r="BG1021"/>
  <c r="BF1021"/>
  <c r="T1021"/>
  <c r="R1021"/>
  <c r="P1021"/>
  <c r="BI1001"/>
  <c r="BH1001"/>
  <c r="BG1001"/>
  <c r="BF1001"/>
  <c r="T1001"/>
  <c r="R1001"/>
  <c r="P1001"/>
  <c r="BI980"/>
  <c r="BH980"/>
  <c r="BG980"/>
  <c r="BF980"/>
  <c r="T980"/>
  <c r="R980"/>
  <c r="P980"/>
  <c r="BI976"/>
  <c r="BH976"/>
  <c r="BG976"/>
  <c r="BF976"/>
  <c r="T976"/>
  <c r="R976"/>
  <c r="P976"/>
  <c r="BI968"/>
  <c r="BH968"/>
  <c r="BG968"/>
  <c r="BF968"/>
  <c r="T968"/>
  <c r="R968"/>
  <c r="P968"/>
  <c r="BI961"/>
  <c r="BH961"/>
  <c r="BG961"/>
  <c r="BF961"/>
  <c r="T961"/>
  <c r="R961"/>
  <c r="P961"/>
  <c r="BI954"/>
  <c r="BH954"/>
  <c r="BG954"/>
  <c r="BF954"/>
  <c r="T954"/>
  <c r="R954"/>
  <c r="P954"/>
  <c r="BI947"/>
  <c r="BH947"/>
  <c r="BG947"/>
  <c r="BF947"/>
  <c r="T947"/>
  <c r="R947"/>
  <c r="P947"/>
  <c r="BI940"/>
  <c r="BH940"/>
  <c r="BG940"/>
  <c r="BF940"/>
  <c r="T940"/>
  <c r="R940"/>
  <c r="P940"/>
  <c r="BI925"/>
  <c r="BH925"/>
  <c r="BG925"/>
  <c r="BF925"/>
  <c r="T925"/>
  <c r="R925"/>
  <c r="P925"/>
  <c r="BI910"/>
  <c r="BH910"/>
  <c r="BG910"/>
  <c r="BF910"/>
  <c r="T910"/>
  <c r="R910"/>
  <c r="P910"/>
  <c r="BI895"/>
  <c r="BH895"/>
  <c r="BG895"/>
  <c r="BF895"/>
  <c r="T895"/>
  <c r="R895"/>
  <c r="P895"/>
  <c r="BI882"/>
  <c r="BH882"/>
  <c r="BG882"/>
  <c r="BF882"/>
  <c r="T882"/>
  <c r="R882"/>
  <c r="P882"/>
  <c r="BI877"/>
  <c r="BH877"/>
  <c r="BG877"/>
  <c r="BF877"/>
  <c r="T877"/>
  <c r="R877"/>
  <c r="P877"/>
  <c r="BI874"/>
  <c r="BH874"/>
  <c r="BG874"/>
  <c r="BF874"/>
  <c r="T874"/>
  <c r="R874"/>
  <c r="P874"/>
  <c r="BI857"/>
  <c r="BH857"/>
  <c r="BG857"/>
  <c r="BF857"/>
  <c r="T857"/>
  <c r="R857"/>
  <c r="P857"/>
  <c r="BI842"/>
  <c r="BH842"/>
  <c r="BG842"/>
  <c r="BF842"/>
  <c r="T842"/>
  <c r="R842"/>
  <c r="P842"/>
  <c r="BI838"/>
  <c r="BH838"/>
  <c r="BG838"/>
  <c r="BF838"/>
  <c r="T838"/>
  <c r="R838"/>
  <c r="P838"/>
  <c r="BI833"/>
  <c r="BH833"/>
  <c r="BG833"/>
  <c r="BF833"/>
  <c r="T833"/>
  <c r="R833"/>
  <c r="P833"/>
  <c r="BI826"/>
  <c r="BH826"/>
  <c r="BG826"/>
  <c r="BF826"/>
  <c r="T826"/>
  <c r="R826"/>
  <c r="P826"/>
  <c r="BI811"/>
  <c r="BH811"/>
  <c r="BG811"/>
  <c r="BF811"/>
  <c r="T811"/>
  <c r="R811"/>
  <c r="P811"/>
  <c r="BI796"/>
  <c r="BH796"/>
  <c r="BG796"/>
  <c r="BF796"/>
  <c r="T796"/>
  <c r="R796"/>
  <c r="P796"/>
  <c r="BI781"/>
  <c r="BH781"/>
  <c r="BG781"/>
  <c r="BF781"/>
  <c r="T781"/>
  <c r="R781"/>
  <c r="P781"/>
  <c r="BI766"/>
  <c r="BH766"/>
  <c r="BG766"/>
  <c r="BF766"/>
  <c r="T766"/>
  <c r="R766"/>
  <c r="P766"/>
  <c r="BI751"/>
  <c r="BH751"/>
  <c r="BG751"/>
  <c r="BF751"/>
  <c r="T751"/>
  <c r="R751"/>
  <c r="P751"/>
  <c r="BI748"/>
  <c r="BH748"/>
  <c r="BG748"/>
  <c r="BF748"/>
  <c r="T748"/>
  <c r="R748"/>
  <c r="P748"/>
  <c r="BI743"/>
  <c r="BH743"/>
  <c r="BG743"/>
  <c r="BF743"/>
  <c r="T743"/>
  <c r="R743"/>
  <c r="P743"/>
  <c r="BI738"/>
  <c r="BH738"/>
  <c r="BG738"/>
  <c r="BF738"/>
  <c r="T738"/>
  <c r="R738"/>
  <c r="P738"/>
  <c r="BI733"/>
  <c r="BH733"/>
  <c r="BG733"/>
  <c r="BF733"/>
  <c r="T733"/>
  <c r="R733"/>
  <c r="P733"/>
  <c r="BI729"/>
  <c r="BH729"/>
  <c r="BG729"/>
  <c r="BF729"/>
  <c r="T729"/>
  <c r="R729"/>
  <c r="P729"/>
  <c r="BI724"/>
  <c r="BH724"/>
  <c r="BG724"/>
  <c r="BF724"/>
  <c r="T724"/>
  <c r="R724"/>
  <c r="P724"/>
  <c r="BI717"/>
  <c r="BH717"/>
  <c r="BG717"/>
  <c r="BF717"/>
  <c r="T717"/>
  <c r="R717"/>
  <c r="P717"/>
  <c r="BI713"/>
  <c r="BH713"/>
  <c r="BG713"/>
  <c r="BF713"/>
  <c r="T713"/>
  <c r="R713"/>
  <c r="P713"/>
  <c r="BI708"/>
  <c r="BH708"/>
  <c r="BG708"/>
  <c r="BF708"/>
  <c r="T708"/>
  <c r="R708"/>
  <c r="P708"/>
  <c r="BI704"/>
  <c r="BH704"/>
  <c r="BG704"/>
  <c r="BF704"/>
  <c r="T704"/>
  <c r="R704"/>
  <c r="P704"/>
  <c r="BI699"/>
  <c r="BH699"/>
  <c r="BG699"/>
  <c r="BF699"/>
  <c r="T699"/>
  <c r="R699"/>
  <c r="P699"/>
  <c r="BI695"/>
  <c r="BH695"/>
  <c r="BG695"/>
  <c r="BF695"/>
  <c r="T695"/>
  <c r="R695"/>
  <c r="P695"/>
  <c r="BI692"/>
  <c r="BH692"/>
  <c r="BG692"/>
  <c r="BF692"/>
  <c r="T692"/>
  <c r="R692"/>
  <c r="P692"/>
  <c r="BI687"/>
  <c r="BH687"/>
  <c r="BG687"/>
  <c r="BF687"/>
  <c r="T687"/>
  <c r="R687"/>
  <c r="P687"/>
  <c r="BI682"/>
  <c r="BH682"/>
  <c r="BG682"/>
  <c r="BF682"/>
  <c r="T682"/>
  <c r="R682"/>
  <c r="P682"/>
  <c r="BI677"/>
  <c r="BH677"/>
  <c r="BG677"/>
  <c r="BF677"/>
  <c r="T677"/>
  <c r="R677"/>
  <c r="P677"/>
  <c r="BI670"/>
  <c r="BH670"/>
  <c r="BG670"/>
  <c r="BF670"/>
  <c r="T670"/>
  <c r="R670"/>
  <c r="P670"/>
  <c r="BI663"/>
  <c r="BH663"/>
  <c r="BG663"/>
  <c r="BF663"/>
  <c r="T663"/>
  <c r="R663"/>
  <c r="P663"/>
  <c r="BI654"/>
  <c r="BH654"/>
  <c r="BG654"/>
  <c r="BF654"/>
  <c r="T654"/>
  <c r="R654"/>
  <c r="P654"/>
  <c r="BI645"/>
  <c r="BH645"/>
  <c r="BG645"/>
  <c r="BF645"/>
  <c r="T645"/>
  <c r="R645"/>
  <c r="P645"/>
  <c r="BI640"/>
  <c r="BH640"/>
  <c r="BG640"/>
  <c r="BF640"/>
  <c r="T640"/>
  <c r="R640"/>
  <c r="P640"/>
  <c r="BI635"/>
  <c r="BH635"/>
  <c r="BG635"/>
  <c r="BF635"/>
  <c r="T635"/>
  <c r="R635"/>
  <c r="P635"/>
  <c r="BI631"/>
  <c r="BH631"/>
  <c r="BG631"/>
  <c r="BF631"/>
  <c r="T631"/>
  <c r="T630"/>
  <c r="R631"/>
  <c r="R630"/>
  <c r="P631"/>
  <c r="P630"/>
  <c r="BI628"/>
  <c r="BH628"/>
  <c r="BG628"/>
  <c r="BF628"/>
  <c r="T628"/>
  <c r="R628"/>
  <c r="P628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562"/>
  <c r="BH562"/>
  <c r="BG562"/>
  <c r="BF562"/>
  <c r="T562"/>
  <c r="R562"/>
  <c r="P562"/>
  <c r="BI506"/>
  <c r="BH506"/>
  <c r="BG506"/>
  <c r="BF506"/>
  <c r="T506"/>
  <c r="R506"/>
  <c r="P506"/>
  <c r="BI501"/>
  <c r="BH501"/>
  <c r="BG501"/>
  <c r="BF501"/>
  <c r="T501"/>
  <c r="R501"/>
  <c r="P501"/>
  <c r="BI496"/>
  <c r="BH496"/>
  <c r="BG496"/>
  <c r="BF496"/>
  <c r="T496"/>
  <c r="R496"/>
  <c r="P496"/>
  <c r="BI491"/>
  <c r="BH491"/>
  <c r="BG491"/>
  <c r="BF491"/>
  <c r="T491"/>
  <c r="R491"/>
  <c r="P491"/>
  <c r="BI486"/>
  <c r="BH486"/>
  <c r="BG486"/>
  <c r="BF486"/>
  <c r="T486"/>
  <c r="R486"/>
  <c r="P486"/>
  <c r="BI429"/>
  <c r="BH429"/>
  <c r="BG429"/>
  <c r="BF429"/>
  <c r="T429"/>
  <c r="R429"/>
  <c r="P429"/>
  <c r="BI391"/>
  <c r="BH391"/>
  <c r="BG391"/>
  <c r="BF391"/>
  <c r="T391"/>
  <c r="R391"/>
  <c r="P391"/>
  <c r="BI378"/>
  <c r="BH378"/>
  <c r="BG378"/>
  <c r="BF378"/>
  <c r="T378"/>
  <c r="R378"/>
  <c r="P378"/>
  <c r="BI311"/>
  <c r="BH311"/>
  <c r="BG311"/>
  <c r="BF311"/>
  <c r="T311"/>
  <c r="R311"/>
  <c r="P311"/>
  <c r="BI253"/>
  <c r="BH253"/>
  <c r="BG253"/>
  <c r="BF253"/>
  <c r="T253"/>
  <c r="R253"/>
  <c r="P253"/>
  <c r="BI246"/>
  <c r="BH246"/>
  <c r="BG246"/>
  <c r="BF246"/>
  <c r="T246"/>
  <c r="R246"/>
  <c r="P246"/>
  <c r="BI219"/>
  <c r="BH219"/>
  <c r="BG219"/>
  <c r="BF219"/>
  <c r="T219"/>
  <c r="R219"/>
  <c r="P219"/>
  <c r="BI212"/>
  <c r="BH212"/>
  <c r="BG212"/>
  <c r="BF212"/>
  <c r="T212"/>
  <c r="R212"/>
  <c r="P212"/>
  <c r="BI184"/>
  <c r="BH184"/>
  <c r="BG184"/>
  <c r="BF184"/>
  <c r="T184"/>
  <c r="R184"/>
  <c r="P184"/>
  <c r="BI128"/>
  <c r="BH128"/>
  <c r="BG128"/>
  <c r="BF128"/>
  <c r="T128"/>
  <c r="R128"/>
  <c r="P128"/>
  <c r="BI111"/>
  <c r="BH111"/>
  <c r="BG111"/>
  <c r="BF111"/>
  <c r="T111"/>
  <c r="R111"/>
  <c r="P111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" r="L50"/>
  <c r="AM50"/>
  <c r="AM49"/>
  <c r="L49"/>
  <c r="AM47"/>
  <c r="L47"/>
  <c r="L45"/>
  <c r="L44"/>
  <c i="2" r="BK838"/>
  <c r="BK506"/>
  <c r="J910"/>
  <c r="BK748"/>
  <c r="BK486"/>
  <c r="J751"/>
  <c r="BK682"/>
  <c r="BK378"/>
  <c r="BK751"/>
  <c i="3" r="J194"/>
  <c r="BK123"/>
  <c r="J156"/>
  <c r="BK100"/>
  <c r="BK164"/>
  <c r="J164"/>
  <c r="BK110"/>
  <c i="4" r="BK145"/>
  <c r="J159"/>
  <c r="J119"/>
  <c r="BK156"/>
  <c r="BK120"/>
  <c r="BK147"/>
  <c r="BK122"/>
  <c i="5" r="J164"/>
  <c r="BK106"/>
  <c r="J132"/>
  <c r="BK172"/>
  <c r="BK97"/>
  <c r="J126"/>
  <c i="6" r="J189"/>
  <c r="BK307"/>
  <c i="7" r="BK109"/>
  <c i="2" r="J621"/>
  <c r="J925"/>
  <c r="J625"/>
  <c i="3" r="BK166"/>
  <c r="BK187"/>
  <c r="BK133"/>
  <c r="BK174"/>
  <c r="J123"/>
  <c r="J114"/>
  <c i="4" r="J155"/>
  <c r="BK166"/>
  <c r="BK124"/>
  <c r="BK162"/>
  <c r="J126"/>
  <c r="BK163"/>
  <c r="J130"/>
  <c i="5" r="J174"/>
  <c r="J130"/>
  <c r="J124"/>
  <c r="J149"/>
  <c r="BK156"/>
  <c r="J97"/>
  <c i="6" r="J207"/>
  <c r="BK270"/>
  <c i="7" r="BK102"/>
  <c i="2" r="J699"/>
  <c r="J246"/>
  <c r="J781"/>
  <c r="J687"/>
  <c r="J184"/>
  <c r="BK842"/>
  <c r="J738"/>
  <c r="J663"/>
  <c r="BK940"/>
  <c r="J670"/>
  <c r="BK128"/>
  <c i="3" r="BK131"/>
  <c r="BK176"/>
  <c r="J120"/>
  <c r="BK172"/>
  <c r="BK135"/>
  <c r="BK154"/>
  <c r="J100"/>
  <c i="4" r="BK138"/>
  <c r="BK109"/>
  <c r="J128"/>
  <c r="BK98"/>
  <c r="J127"/>
  <c r="BK160"/>
  <c r="J129"/>
  <c i="5" r="J177"/>
  <c r="J143"/>
  <c r="J180"/>
  <c r="BK179"/>
  <c r="J104"/>
  <c r="J135"/>
  <c i="6" r="J307"/>
  <c r="BK310"/>
  <c i="7" r="J99"/>
  <c i="2" r="BK781"/>
  <c r="BK501"/>
  <c r="BK968"/>
  <c r="J796"/>
  <c r="BK625"/>
  <c r="BK1021"/>
  <c r="J838"/>
  <c r="BK729"/>
  <c r="J491"/>
  <c r="BK796"/>
  <c r="BK496"/>
  <c i="3" r="J144"/>
  <c r="BK168"/>
  <c r="J116"/>
  <c r="J162"/>
  <c r="J176"/>
  <c i="4" r="J168"/>
  <c r="J133"/>
  <c r="BK153"/>
  <c r="BK117"/>
  <c r="J143"/>
  <c r="BK100"/>
  <c r="BK143"/>
  <c i="5" r="BK175"/>
  <c r="BK135"/>
  <c r="J162"/>
  <c r="BK177"/>
  <c r="BK166"/>
  <c r="J114"/>
  <c i="6" r="J288"/>
  <c r="J438"/>
  <c i="7" r="BK88"/>
  <c i="2" r="BK925"/>
  <c r="J391"/>
  <c r="BK877"/>
  <c r="J695"/>
  <c r="J311"/>
  <c r="BK733"/>
  <c r="BK623"/>
  <c r="J961"/>
  <c r="BK699"/>
  <c r="J378"/>
  <c i="3" r="BK139"/>
  <c r="BK170"/>
  <c r="J118"/>
  <c r="J170"/>
  <c r="J103"/>
  <c r="J133"/>
  <c i="4" r="J160"/>
  <c r="BK118"/>
  <c r="BK152"/>
  <c r="BK127"/>
  <c r="J101"/>
  <c r="BK136"/>
  <c r="J102"/>
  <c r="J140"/>
  <c i="5" r="BK186"/>
  <c r="BK151"/>
  <c r="J181"/>
  <c r="BK178"/>
  <c r="BK114"/>
  <c r="BK147"/>
  <c i="6" r="J135"/>
  <c r="BK135"/>
  <c i="7" r="J109"/>
  <c i="2" r="J212"/>
  <c r="BK826"/>
  <c i="3" r="J181"/>
  <c r="J102"/>
  <c r="BK114"/>
  <c r="J154"/>
  <c r="J160"/>
  <c r="BK102"/>
  <c i="4" r="J137"/>
  <c r="J105"/>
  <c r="J131"/>
  <c r="J104"/>
  <c r="J135"/>
  <c r="J98"/>
  <c r="BK137"/>
  <c r="J100"/>
  <c i="5" r="J154"/>
  <c r="J156"/>
  <c r="BK176"/>
  <c r="BK180"/>
  <c i="6" r="J226"/>
  <c r="J252"/>
  <c r="J117"/>
  <c i="2" r="BK961"/>
  <c r="BK640"/>
  <c r="BK184"/>
  <c r="J882"/>
  <c r="J708"/>
  <c r="J253"/>
  <c r="J968"/>
  <c r="J748"/>
  <c r="BK631"/>
  <c r="BK93"/>
  <c r="BK704"/>
  <c i="3" r="J178"/>
  <c r="BK103"/>
  <c r="BK137"/>
  <c r="BK194"/>
  <c r="J150"/>
  <c r="J174"/>
  <c r="BK108"/>
  <c i="4" r="J152"/>
  <c r="J117"/>
  <c r="BK135"/>
  <c r="BK107"/>
  <c r="BK150"/>
  <c r="J108"/>
  <c r="J154"/>
  <c r="BK119"/>
  <c i="5" r="J172"/>
  <c r="BK132"/>
  <c r="BK140"/>
  <c r="J171"/>
  <c r="J176"/>
  <c r="BK116"/>
  <c i="6" r="J153"/>
  <c r="J171"/>
  <c i="7" r="J102"/>
  <c r="BK91"/>
  <c i="2" r="J677"/>
  <c r="J219"/>
  <c r="J895"/>
  <c r="J713"/>
  <c r="BK246"/>
  <c r="J954"/>
  <c r="BK766"/>
  <c r="BK677"/>
  <c r="BK111"/>
  <c r="BK695"/>
  <c i="3" r="BK183"/>
  <c r="J96"/>
  <c r="J135"/>
  <c r="J179"/>
  <c r="J112"/>
  <c r="J127"/>
  <c i="4" r="J158"/>
  <c r="J122"/>
  <c r="J163"/>
  <c r="J121"/>
  <c r="J97"/>
  <c r="J107"/>
  <c r="BK131"/>
  <c i="5" r="J182"/>
  <c r="BK145"/>
  <c r="J100"/>
  <c r="BK184"/>
  <c r="J168"/>
  <c r="BK128"/>
  <c i="6" r="J99"/>
  <c r="BK91"/>
  <c i="7" r="J91"/>
  <c i="2" r="BK687"/>
  <c r="BK635"/>
  <c r="BK954"/>
  <c r="J833"/>
  <c r="J682"/>
  <c r="BK219"/>
  <c r="BK717"/>
  <c r="J654"/>
  <c r="J1001"/>
  <c r="BK811"/>
  <c r="J562"/>
  <c i="3" r="BK179"/>
  <c r="J106"/>
  <c r="BK141"/>
  <c r="BK191"/>
  <c r="J152"/>
  <c r="BK178"/>
  <c r="J125"/>
  <c i="4" r="J165"/>
  <c r="BK128"/>
  <c r="BK104"/>
  <c r="J132"/>
  <c r="J106"/>
  <c r="BK146"/>
  <c r="BK112"/>
  <c r="J161"/>
  <c r="BK126"/>
  <c i="5" r="J178"/>
  <c r="J138"/>
  <c r="BK164"/>
  <c r="BK120"/>
  <c r="BK154"/>
  <c r="J158"/>
  <c i="6" r="J696"/>
  <c r="BK696"/>
  <c r="BK86"/>
  <c i="7" r="J88"/>
  <c i="2" r="J496"/>
  <c r="BK663"/>
  <c i="3" r="BK189"/>
  <c r="J110"/>
  <c r="BK162"/>
  <c r="BK92"/>
  <c r="J166"/>
  <c r="J92"/>
  <c r="BK129"/>
  <c i="4" r="BK164"/>
  <c r="BK121"/>
  <c r="BK154"/>
  <c r="J118"/>
  <c r="BK155"/>
  <c r="J113"/>
  <c r="J146"/>
  <c r="J123"/>
  <c i="5" r="J179"/>
  <c r="J140"/>
  <c r="J184"/>
  <c r="BK182"/>
  <c r="J111"/>
  <c r="J145"/>
  <c i="6" r="BK117"/>
  <c r="J96"/>
  <c i="7" r="BK95"/>
  <c i="2" r="BK895"/>
  <c r="J486"/>
  <c r="J940"/>
  <c r="J729"/>
  <c r="J623"/>
  <c r="J976"/>
  <c r="BK833"/>
  <c r="BK724"/>
  <c r="J506"/>
  <c r="BK857"/>
  <c r="J640"/>
  <c i="3" r="J185"/>
  <c r="BK120"/>
  <c r="J148"/>
  <c r="BK112"/>
  <c r="J168"/>
  <c r="BK94"/>
  <c r="J131"/>
  <c i="4" r="J166"/>
  <c r="J134"/>
  <c r="J103"/>
  <c r="J150"/>
  <c r="J116"/>
  <c r="BK140"/>
  <c r="BK101"/>
  <c r="BK142"/>
  <c r="BK102"/>
  <c i="5" r="J160"/>
  <c r="J118"/>
  <c r="J116"/>
  <c r="J147"/>
  <c r="J151"/>
  <c i="6" r="J310"/>
  <c r="BK226"/>
  <c r="J86"/>
  <c r="J91"/>
  <c i="2" r="BK910"/>
  <c r="BK708"/>
  <c r="BK429"/>
  <c r="J947"/>
  <c r="J743"/>
  <c r="J635"/>
  <c r="J128"/>
  <c r="J874"/>
  <c r="BK743"/>
  <c r="J645"/>
  <c r="BK976"/>
  <c r="BK713"/>
  <c r="BK253"/>
  <c i="3" r="BK127"/>
  <c r="J153"/>
  <c r="BK96"/>
  <c r="J146"/>
  <c r="J139"/>
  <c r="BK106"/>
  <c i="4" r="J144"/>
  <c r="BK106"/>
  <c r="BK130"/>
  <c r="BK105"/>
  <c r="BK134"/>
  <c r="J164"/>
  <c r="J138"/>
  <c r="J114"/>
  <c i="5" r="BK162"/>
  <c r="BK111"/>
  <c r="BK126"/>
  <c r="BK158"/>
  <c r="BK100"/>
  <c r="BK149"/>
  <c i="6" r="BK171"/>
  <c r="BK189"/>
  <c r="BK99"/>
  <c i="2" r="J733"/>
  <c r="BK212"/>
  <c r="J93"/>
  <c r="J717"/>
  <c r="J628"/>
  <c i="1" r="AS57"/>
  <c i="2" r="J501"/>
  <c r="BK882"/>
  <c r="BK654"/>
  <c i="3" r="BK152"/>
  <c r="BK90"/>
  <c r="BK125"/>
  <c r="BK181"/>
  <c r="J137"/>
  <c r="BK156"/>
  <c r="J94"/>
  <c i="4" r="J148"/>
  <c r="J110"/>
  <c r="J145"/>
  <c r="J112"/>
  <c r="BK165"/>
  <c r="BK133"/>
  <c r="BK168"/>
  <c r="BK132"/>
  <c r="BK108"/>
  <c i="5" r="BK170"/>
  <c r="J120"/>
  <c r="BK102"/>
  <c r="BK138"/>
  <c r="J175"/>
  <c r="J108"/>
  <c i="6" r="BK252"/>
  <c i="7" r="BK105"/>
  <c i="2" r="BK670"/>
  <c r="J980"/>
  <c r="BK738"/>
  <c r="BK391"/>
  <c i="3" r="J129"/>
  <c r="BK150"/>
  <c r="J187"/>
  <c r="BK148"/>
  <c r="J141"/>
  <c r="J90"/>
  <c i="4" r="BK129"/>
  <c r="BK111"/>
  <c r="BK148"/>
  <c r="J109"/>
  <c r="BK144"/>
  <c r="BK103"/>
  <c r="BK159"/>
  <c r="J111"/>
  <c i="5" r="BK168"/>
  <c r="BK108"/>
  <c r="J106"/>
  <c r="BK130"/>
  <c r="BK174"/>
  <c r="BK124"/>
  <c i="6" r="J566"/>
  <c r="BK566"/>
  <c i="7" r="J95"/>
  <c i="2" r="J724"/>
  <c r="BK621"/>
  <c r="BK980"/>
  <c r="J857"/>
  <c r="J631"/>
  <c r="J1021"/>
  <c r="BK947"/>
  <c r="J811"/>
  <c r="J692"/>
  <c r="BK311"/>
  <c r="J766"/>
  <c r="BK491"/>
  <c i="3" r="BK146"/>
  <c r="J191"/>
  <c r="J158"/>
  <c r="J183"/>
  <c r="BK160"/>
  <c r="BK185"/>
  <c r="BK118"/>
  <c i="4" r="J162"/>
  <c r="BK123"/>
  <c r="BK158"/>
  <c r="J120"/>
  <c r="BK161"/>
  <c r="BK116"/>
  <c r="BK97"/>
  <c r="J136"/>
  <c i="5" r="BK181"/>
  <c r="J166"/>
  <c r="BK104"/>
  <c r="J186"/>
  <c r="J128"/>
  <c r="J170"/>
  <c r="J102"/>
  <c i="6" r="BK96"/>
  <c r="J270"/>
  <c r="BK153"/>
  <c i="7" r="J105"/>
  <c i="2" r="J842"/>
  <c r="BK628"/>
  <c r="J111"/>
  <c r="BK874"/>
  <c r="BK692"/>
  <c r="J429"/>
  <c r="BK1001"/>
  <c r="J826"/>
  <c r="J704"/>
  <c r="BK562"/>
  <c r="J877"/>
  <c r="BK645"/>
  <c i="3" r="J172"/>
  <c r="J108"/>
  <c r="BK144"/>
  <c r="J189"/>
  <c r="BK153"/>
  <c r="BK158"/>
  <c r="BK116"/>
  <c i="4" r="J147"/>
  <c r="BK113"/>
  <c r="J142"/>
  <c r="BK110"/>
  <c r="J153"/>
  <c r="BK114"/>
  <c r="J156"/>
  <c r="J124"/>
  <c i="5" r="BK171"/>
  <c r="BK122"/>
  <c r="BK118"/>
  <c r="BK143"/>
  <c r="J122"/>
  <c r="BK160"/>
  <c i="6" r="BK438"/>
  <c r="BK288"/>
  <c r="BK207"/>
  <c i="7" r="BK99"/>
  <c i="2" l="1" r="T92"/>
  <c r="BK428"/>
  <c r="J428"/>
  <c r="J62"/>
  <c r="BK620"/>
  <c r="J620"/>
  <c r="J63"/>
  <c r="P634"/>
  <c r="P694"/>
  <c r="P750"/>
  <c r="T876"/>
  <c r="T975"/>
  <c i="3" r="BK89"/>
  <c r="J89"/>
  <c r="J61"/>
  <c r="BK99"/>
  <c r="J99"/>
  <c r="J63"/>
  <c r="BK105"/>
  <c r="J105"/>
  <c r="J64"/>
  <c r="BK122"/>
  <c r="J122"/>
  <c r="J65"/>
  <c r="T143"/>
  <c i="4" r="BK96"/>
  <c r="J96"/>
  <c r="J64"/>
  <c r="P99"/>
  <c r="BK115"/>
  <c r="J115"/>
  <c r="J66"/>
  <c r="BK125"/>
  <c r="J125"/>
  <c r="J67"/>
  <c r="BK141"/>
  <c r="J141"/>
  <c r="J69"/>
  <c r="T151"/>
  <c r="R157"/>
  <c i="5" r="BK99"/>
  <c r="J99"/>
  <c r="J65"/>
  <c r="R113"/>
  <c r="T137"/>
  <c r="BK144"/>
  <c r="J144"/>
  <c r="J71"/>
  <c r="BK153"/>
  <c r="J153"/>
  <c r="J72"/>
  <c r="T173"/>
  <c i="6" r="P85"/>
  <c r="BK98"/>
  <c r="J98"/>
  <c r="J62"/>
  <c r="BK309"/>
  <c r="J309"/>
  <c r="J63"/>
  <c i="7" r="P87"/>
  <c i="2" r="R92"/>
  <c r="T428"/>
  <c r="R620"/>
  <c r="R634"/>
  <c r="R694"/>
  <c r="BK750"/>
  <c r="J750"/>
  <c r="J68"/>
  <c r="R876"/>
  <c r="BK975"/>
  <c r="J975"/>
  <c r="J70"/>
  <c i="3" r="P89"/>
  <c r="P88"/>
  <c r="R99"/>
  <c r="R105"/>
  <c r="P122"/>
  <c r="BK143"/>
  <c r="J143"/>
  <c r="J66"/>
  <c i="4" r="R96"/>
  <c r="R99"/>
  <c r="R115"/>
  <c r="T125"/>
  <c r="T141"/>
  <c r="P151"/>
  <c r="P157"/>
  <c i="5" r="P99"/>
  <c r="BK113"/>
  <c r="J113"/>
  <c r="J67"/>
  <c r="P137"/>
  <c r="R144"/>
  <c r="P153"/>
  <c r="BK173"/>
  <c r="J173"/>
  <c r="J73"/>
  <c i="6" r="BK85"/>
  <c r="J85"/>
  <c r="J61"/>
  <c r="R98"/>
  <c r="T309"/>
  <c i="7" r="T87"/>
  <c r="R98"/>
  <c i="2" r="P92"/>
  <c r="R428"/>
  <c r="P620"/>
  <c r="T634"/>
  <c r="T694"/>
  <c r="R750"/>
  <c r="BK876"/>
  <c r="J876"/>
  <c r="J69"/>
  <c r="R975"/>
  <c i="3" r="R89"/>
  <c r="R88"/>
  <c r="T99"/>
  <c r="T105"/>
  <c r="T122"/>
  <c r="R143"/>
  <c i="4" r="T96"/>
  <c r="T99"/>
  <c r="P115"/>
  <c r="R125"/>
  <c r="R141"/>
  <c r="R151"/>
  <c r="T157"/>
  <c i="5" r="T99"/>
  <c r="T113"/>
  <c r="BK137"/>
  <c r="J137"/>
  <c r="J69"/>
  <c r="P144"/>
  <c r="R153"/>
  <c r="R173"/>
  <c i="6" r="T85"/>
  <c r="P98"/>
  <c r="P309"/>
  <c i="7" r="BK87"/>
  <c r="J87"/>
  <c r="J61"/>
  <c r="P98"/>
  <c i="2" r="BK92"/>
  <c r="J92"/>
  <c r="J61"/>
  <c r="P428"/>
  <c r="T620"/>
  <c r="BK634"/>
  <c r="J634"/>
  <c r="J66"/>
  <c r="BK694"/>
  <c r="J694"/>
  <c r="J67"/>
  <c r="T750"/>
  <c r="P876"/>
  <c r="P975"/>
  <c i="3" r="T89"/>
  <c r="T88"/>
  <c r="P99"/>
  <c r="P105"/>
  <c r="R122"/>
  <c r="P143"/>
  <c i="4" r="P96"/>
  <c r="BK99"/>
  <c r="J99"/>
  <c r="J65"/>
  <c r="T115"/>
  <c r="P125"/>
  <c r="P141"/>
  <c r="BK151"/>
  <c r="J151"/>
  <c r="J71"/>
  <c r="BK157"/>
  <c r="J157"/>
  <c r="J72"/>
  <c i="5" r="R99"/>
  <c r="R95"/>
  <c r="P113"/>
  <c r="R137"/>
  <c r="T144"/>
  <c r="T153"/>
  <c r="P173"/>
  <c i="6" r="R85"/>
  <c r="T98"/>
  <c r="R309"/>
  <c i="7" r="R87"/>
  <c r="R86"/>
  <c r="R85"/>
  <c r="BK98"/>
  <c r="J98"/>
  <c r="J63"/>
  <c r="T98"/>
  <c i="2" r="BK630"/>
  <c r="J630"/>
  <c r="J64"/>
  <c i="5" r="BK96"/>
  <c r="J96"/>
  <c r="J64"/>
  <c i="7" r="BK104"/>
  <c r="J104"/>
  <c r="J64"/>
  <c r="BK108"/>
  <c r="J108"/>
  <c r="J65"/>
  <c i="3" r="BK193"/>
  <c r="J193"/>
  <c r="J67"/>
  <c i="5" r="BK110"/>
  <c r="J110"/>
  <c r="J66"/>
  <c r="BK134"/>
  <c r="J134"/>
  <c r="J68"/>
  <c r="BK142"/>
  <c r="J142"/>
  <c r="J70"/>
  <c i="7" r="BK94"/>
  <c r="J94"/>
  <c r="J62"/>
  <c i="4" r="BK139"/>
  <c r="J139"/>
  <c r="J68"/>
  <c r="BK149"/>
  <c r="J149"/>
  <c r="J70"/>
  <c r="BK167"/>
  <c r="J167"/>
  <c r="J73"/>
  <c i="7" r="F55"/>
  <c r="BE88"/>
  <c r="BE91"/>
  <c r="BE95"/>
  <c r="BE99"/>
  <c r="BE109"/>
  <c i="6" r="BK84"/>
  <c r="BK83"/>
  <c r="J83"/>
  <c i="7" r="E48"/>
  <c r="J79"/>
  <c r="BE102"/>
  <c r="BE105"/>
  <c i="6" r="F55"/>
  <c r="BE171"/>
  <c r="BE226"/>
  <c r="BE696"/>
  <c r="E48"/>
  <c r="BE96"/>
  <c r="BE135"/>
  <c r="BE153"/>
  <c r="BE207"/>
  <c r="J77"/>
  <c r="BE91"/>
  <c r="BE99"/>
  <c r="BE117"/>
  <c r="BE288"/>
  <c r="BE307"/>
  <c r="BE438"/>
  <c r="BE566"/>
  <c r="BE86"/>
  <c r="BE189"/>
  <c r="BE252"/>
  <c r="BE270"/>
  <c r="BE310"/>
  <c i="5" r="J56"/>
  <c r="E83"/>
  <c r="BE102"/>
  <c r="BE118"/>
  <c r="BE130"/>
  <c r="BE132"/>
  <c r="BE135"/>
  <c r="BE138"/>
  <c r="BE140"/>
  <c r="BE143"/>
  <c r="BE162"/>
  <c r="BE171"/>
  <c r="BE177"/>
  <c r="BE178"/>
  <c r="BE181"/>
  <c r="BE184"/>
  <c r="BE104"/>
  <c r="BE106"/>
  <c r="BE116"/>
  <c r="BE120"/>
  <c r="BE122"/>
  <c r="BE147"/>
  <c r="BE160"/>
  <c r="BE164"/>
  <c r="BE166"/>
  <c r="BE174"/>
  <c r="BE180"/>
  <c r="BE186"/>
  <c r="F92"/>
  <c r="BE97"/>
  <c r="BE108"/>
  <c r="BE111"/>
  <c r="BE128"/>
  <c r="BE145"/>
  <c r="BE149"/>
  <c r="BE151"/>
  <c r="BE156"/>
  <c r="BE158"/>
  <c r="BE168"/>
  <c r="BE170"/>
  <c r="BE172"/>
  <c r="BE175"/>
  <c r="BE176"/>
  <c r="BE100"/>
  <c r="BE114"/>
  <c r="BE124"/>
  <c r="BE126"/>
  <c r="BE154"/>
  <c r="BE179"/>
  <c r="BE182"/>
  <c i="4" r="E50"/>
  <c r="BE97"/>
  <c r="BE100"/>
  <c r="BE102"/>
  <c r="BE103"/>
  <c r="BE105"/>
  <c r="BE106"/>
  <c r="BE109"/>
  <c r="BE110"/>
  <c r="BE111"/>
  <c r="BE112"/>
  <c r="BE116"/>
  <c r="BE127"/>
  <c r="BE134"/>
  <c r="BE138"/>
  <c r="BE144"/>
  <c r="BE148"/>
  <c r="BE150"/>
  <c r="BE152"/>
  <c r="BE153"/>
  <c r="BE154"/>
  <c r="BE165"/>
  <c i="3" r="BK88"/>
  <c r="J88"/>
  <c r="J60"/>
  <c i="4" r="J56"/>
  <c r="BE104"/>
  <c r="BE108"/>
  <c r="BE117"/>
  <c r="BE121"/>
  <c r="BE122"/>
  <c r="BE123"/>
  <c r="BE128"/>
  <c r="BE129"/>
  <c r="BE147"/>
  <c r="BE156"/>
  <c r="BE159"/>
  <c r="BE163"/>
  <c r="F59"/>
  <c r="BE101"/>
  <c r="BE113"/>
  <c r="BE118"/>
  <c r="BE119"/>
  <c r="BE120"/>
  <c r="BE131"/>
  <c r="BE132"/>
  <c r="BE136"/>
  <c r="BE137"/>
  <c r="BE143"/>
  <c r="BE145"/>
  <c r="BE146"/>
  <c r="BE160"/>
  <c r="BE164"/>
  <c r="BE168"/>
  <c r="BE98"/>
  <c r="BE107"/>
  <c r="BE114"/>
  <c r="BE124"/>
  <c r="BE126"/>
  <c r="BE130"/>
  <c r="BE133"/>
  <c r="BE135"/>
  <c r="BE140"/>
  <c r="BE142"/>
  <c r="BE155"/>
  <c r="BE158"/>
  <c r="BE161"/>
  <c r="BE162"/>
  <c r="BE166"/>
  <c i="3" r="E48"/>
  <c r="BE90"/>
  <c r="BE94"/>
  <c r="BE110"/>
  <c r="BE133"/>
  <c r="BE135"/>
  <c r="BE139"/>
  <c r="BE141"/>
  <c r="BE144"/>
  <c r="BE150"/>
  <c r="BE160"/>
  <c r="BE164"/>
  <c r="BE166"/>
  <c r="BE170"/>
  <c r="BE178"/>
  <c r="BE181"/>
  <c r="BE185"/>
  <c r="BE187"/>
  <c r="BE189"/>
  <c r="J81"/>
  <c r="BE96"/>
  <c r="BE100"/>
  <c r="BE106"/>
  <c r="BE112"/>
  <c r="BE114"/>
  <c r="BE123"/>
  <c r="BE125"/>
  <c r="BE129"/>
  <c r="BE137"/>
  <c r="BE148"/>
  <c r="BE154"/>
  <c r="BE176"/>
  <c r="BE183"/>
  <c r="BE194"/>
  <c r="F84"/>
  <c r="BE102"/>
  <c r="BE103"/>
  <c r="BE108"/>
  <c r="BE120"/>
  <c r="BE127"/>
  <c r="BE131"/>
  <c r="BE146"/>
  <c r="BE152"/>
  <c r="BE172"/>
  <c r="BE179"/>
  <c r="BE92"/>
  <c r="BE116"/>
  <c r="BE118"/>
  <c r="BE153"/>
  <c r="BE156"/>
  <c r="BE158"/>
  <c r="BE162"/>
  <c r="BE168"/>
  <c r="BE174"/>
  <c r="BE191"/>
  <c i="2" r="J52"/>
  <c r="BE184"/>
  <c r="BE621"/>
  <c r="BE628"/>
  <c r="BE631"/>
  <c r="BE677"/>
  <c r="BE687"/>
  <c r="BE724"/>
  <c r="BE743"/>
  <c r="BE833"/>
  <c r="BE910"/>
  <c r="BE947"/>
  <c r="BE968"/>
  <c r="BE93"/>
  <c r="BE128"/>
  <c r="BE212"/>
  <c r="BE219"/>
  <c r="BE391"/>
  <c r="BE429"/>
  <c r="BE625"/>
  <c r="BE704"/>
  <c r="BE708"/>
  <c r="BE838"/>
  <c r="BE842"/>
  <c r="BE874"/>
  <c r="BE882"/>
  <c r="BE895"/>
  <c r="BE925"/>
  <c r="BE961"/>
  <c r="BE976"/>
  <c r="BE980"/>
  <c r="BE1001"/>
  <c r="BE1021"/>
  <c r="BE246"/>
  <c r="BE378"/>
  <c r="BE491"/>
  <c r="BE496"/>
  <c r="BE501"/>
  <c r="BE506"/>
  <c r="BE562"/>
  <c r="BE635"/>
  <c r="BE654"/>
  <c r="BE663"/>
  <c r="BE717"/>
  <c r="BE729"/>
  <c r="BE733"/>
  <c r="BE781"/>
  <c r="BE811"/>
  <c r="E48"/>
  <c r="F55"/>
  <c r="BE111"/>
  <c r="BE253"/>
  <c r="BE311"/>
  <c r="BE486"/>
  <c r="BE623"/>
  <c r="BE640"/>
  <c r="BE645"/>
  <c r="BE670"/>
  <c r="BE682"/>
  <c r="BE692"/>
  <c r="BE695"/>
  <c r="BE699"/>
  <c r="BE713"/>
  <c r="BE738"/>
  <c r="BE748"/>
  <c r="BE751"/>
  <c r="BE766"/>
  <c r="BE796"/>
  <c r="BE826"/>
  <c r="BE857"/>
  <c r="BE877"/>
  <c r="BE940"/>
  <c r="BE954"/>
  <c i="4" r="F38"/>
  <c i="1" r="BC58"/>
  <c i="6" r="F35"/>
  <c i="1" r="BB60"/>
  <c i="4" r="F39"/>
  <c i="1" r="BD58"/>
  <c i="7" r="F36"/>
  <c i="1" r="BC61"/>
  <c i="2" r="J34"/>
  <c i="1" r="AW55"/>
  <c i="4" r="J36"/>
  <c i="1" r="AW58"/>
  <c i="5" r="F36"/>
  <c i="1" r="BA59"/>
  <c i="6" r="J34"/>
  <c i="1" r="AW60"/>
  <c i="3" r="F36"/>
  <c i="1" r="BC56"/>
  <c i="7" r="F37"/>
  <c i="1" r="BD61"/>
  <c i="7" r="F35"/>
  <c i="1" r="BB61"/>
  <c i="2" r="F36"/>
  <c i="1" r="BC55"/>
  <c i="5" r="J36"/>
  <c i="1" r="AW59"/>
  <c i="7" r="J34"/>
  <c i="1" r="AW61"/>
  <c i="2" r="F35"/>
  <c i="1" r="BB55"/>
  <c i="3" r="F35"/>
  <c i="1" r="BB56"/>
  <c i="5" r="F38"/>
  <c i="1" r="BC59"/>
  <c i="3" r="F37"/>
  <c i="1" r="BD56"/>
  <c i="4" r="F37"/>
  <c i="1" r="BB58"/>
  <c i="6" r="F37"/>
  <c i="1" r="BD60"/>
  <c i="4" r="F36"/>
  <c i="1" r="BA58"/>
  <c i="6" r="F34"/>
  <c i="1" r="BA60"/>
  <c i="6" r="F36"/>
  <c i="1" r="BC60"/>
  <c i="2" r="F37"/>
  <c i="1" r="BD55"/>
  <c i="5" r="F37"/>
  <c i="1" r="BB59"/>
  <c i="6" r="J30"/>
  <c i="1" r="AS54"/>
  <c i="3" r="J34"/>
  <c i="1" r="AW56"/>
  <c i="3" r="F34"/>
  <c i="1" r="BA56"/>
  <c i="5" r="F39"/>
  <c i="1" r="BD59"/>
  <c i="7" r="F34"/>
  <c i="1" r="BA61"/>
  <c i="2" r="F34"/>
  <c i="1" r="BA55"/>
  <c i="5" l="1" r="T95"/>
  <c r="P95"/>
  <c i="1" r="AU59"/>
  <c i="2" r="P91"/>
  <c i="7" r="T86"/>
  <c r="T85"/>
  <c i="2" r="R91"/>
  <c i="6" r="P84"/>
  <c r="P83"/>
  <c i="1" r="AU60"/>
  <c i="4" r="R95"/>
  <c i="3" r="R98"/>
  <c i="4" r="P95"/>
  <c i="1" r="AU58"/>
  <c i="6" r="R84"/>
  <c r="R83"/>
  <c i="3" r="P98"/>
  <c r="P87"/>
  <c i="1" r="AU56"/>
  <c i="7" r="P86"/>
  <c r="P85"/>
  <c i="1" r="AU61"/>
  <c i="2" r="P633"/>
  <c i="6" r="T84"/>
  <c r="T83"/>
  <c i="4" r="T95"/>
  <c i="3" r="T98"/>
  <c r="T87"/>
  <c r="R87"/>
  <c i="2" r="T633"/>
  <c r="R633"/>
  <c r="T91"/>
  <c r="T90"/>
  <c r="BK633"/>
  <c r="J633"/>
  <c r="J65"/>
  <c i="7" r="BK86"/>
  <c r="J86"/>
  <c r="J60"/>
  <c i="3" r="BK98"/>
  <c r="J98"/>
  <c r="J62"/>
  <c i="4" r="BK95"/>
  <c r="J95"/>
  <c r="J63"/>
  <c i="5" r="BK95"/>
  <c r="J95"/>
  <c i="2" r="BK91"/>
  <c r="J91"/>
  <c r="J60"/>
  <c i="1" r="AG60"/>
  <c i="6" r="J59"/>
  <c r="J84"/>
  <c r="J60"/>
  <c i="3" r="BK87"/>
  <c r="J87"/>
  <c r="J59"/>
  <c i="1" r="BB57"/>
  <c r="AX57"/>
  <c i="5" r="J35"/>
  <c i="1" r="AV59"/>
  <c r="AT59"/>
  <c r="AU57"/>
  <c r="BA57"/>
  <c r="AW57"/>
  <c i="6" r="F33"/>
  <c i="1" r="AZ60"/>
  <c i="5" r="J32"/>
  <c i="1" r="AG59"/>
  <c r="BC57"/>
  <c r="AY57"/>
  <c i="6" r="J33"/>
  <c i="1" r="AV60"/>
  <c r="AT60"/>
  <c r="AN60"/>
  <c i="2" r="J33"/>
  <c i="1" r="AV55"/>
  <c r="AT55"/>
  <c i="3" r="J33"/>
  <c i="1" r="AV56"/>
  <c r="AT56"/>
  <c i="3" r="F33"/>
  <c i="1" r="AZ56"/>
  <c i="5" r="F35"/>
  <c i="1" r="AZ59"/>
  <c i="7" r="J33"/>
  <c i="1" r="AV61"/>
  <c r="AT61"/>
  <c i="7" r="F33"/>
  <c i="1" r="AZ61"/>
  <c i="4" r="J35"/>
  <c i="1" r="AV58"/>
  <c r="AT58"/>
  <c i="4" r="F35"/>
  <c i="1" r="AZ58"/>
  <c r="BD57"/>
  <c i="2" r="F33"/>
  <c i="1" r="AZ55"/>
  <c i="2" l="1" r="R90"/>
  <c r="P90"/>
  <c i="1" r="AU55"/>
  <c i="7" r="BK85"/>
  <c r="J85"/>
  <c r="J59"/>
  <c i="5" r="J63"/>
  <c i="2" r="BK90"/>
  <c r="J90"/>
  <c r="J59"/>
  <c i="6" r="J39"/>
  <c i="5" r="J41"/>
  <c i="1" r="AN59"/>
  <c r="AU54"/>
  <c r="BB54"/>
  <c r="W31"/>
  <c i="4" r="J32"/>
  <c i="1" r="AG58"/>
  <c r="AG57"/>
  <c r="AZ57"/>
  <c r="AV57"/>
  <c r="AT57"/>
  <c r="AN57"/>
  <c r="BC54"/>
  <c r="W32"/>
  <c i="3" r="J30"/>
  <c i="1" r="AG56"/>
  <c r="BA54"/>
  <c r="AW54"/>
  <c r="AK30"/>
  <c r="BD54"/>
  <c r="W33"/>
  <c i="4" l="1" r="J41"/>
  <c i="3" r="J39"/>
  <c i="1" r="AN56"/>
  <c r="AN58"/>
  <c r="AY54"/>
  <c i="7" r="J30"/>
  <c i="1" r="AG61"/>
  <c r="W30"/>
  <c r="AX54"/>
  <c i="2" r="J30"/>
  <c i="1" r="AG55"/>
  <c r="AG54"/>
  <c r="AK26"/>
  <c r="AZ54"/>
  <c r="W29"/>
  <c i="7" l="1" r="J39"/>
  <c i="2" r="J39"/>
  <c i="1" r="AN61"/>
  <c r="AN55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<sst xmlns="http://schemas.openxmlformats.org/spreadsheetml/2006/main">
  <si>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</si>
  <si>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</si>
  <si>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</si>
  <si>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</si>
  <si>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</si>
  <si>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{84863191-b20e-45d1-bccd-061cacf39331}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</si>
  <si>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</si>
  <si>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</si>
  <si>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</si>
  <si>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</si>
  <si>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</si>
  <si>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</si>
  <si>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</si>
  <si>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</si>
  <si>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PP0224Z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</si>
  <si>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</si>
  <si>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</si>
  <si>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prostor budovy UX - 2np</t>
  </si>
  <si>
    <t>KSO:</t>
  </si>
  <si>
    <t/>
  </si>
  <si>
    <t>CC-CZ:</t>
  </si>
  <si>
    <t>Místo:</t>
  </si>
  <si>
    <t>Univerzitní ul., ZČU Plzeň - Bory</t>
  </si>
  <si>
    <t>Datum:</t>
  </si>
  <si>
    <t>14. 5. 2024</t>
  </si>
  <si>
    <t>Zadavatel:</t>
  </si>
  <si>
    <t>IČ:</t>
  </si>
  <si>
    <t>ZČU v Plzni, Univerzitní 2732/8, Plzeň 301 00</t>
  </si>
  <si>
    <t>DIČ:</t>
  </si>
  <si>
    <t>Uchazeč:</t>
  </si>
  <si>
    <t>Vyplň údaj</t>
  </si>
  <si>
    <t>Projektant:</t>
  </si>
  <si>
    <t>29115744</t>
  </si>
  <si>
    <t>PilsProjekt s.r.o., Částkova 74, 326 00 Plzeň</t>
  </si>
  <si>
    <t>CZ29115744</t>
  </si>
  <si>
    <t>True</t>
  </si>
  <si>
    <t>Zpracovatel:</t>
  </si>
  <si>
    <t>40533255</t>
  </si>
  <si>
    <t>Zdeněk Basl</t>
  </si>
  <si>
    <t>CZ6204140789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</si>
  <si>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</si>
  <si>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</si>
  <si>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</si>
  <si>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</si>
  <si>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</si>
  <si>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</si>
  <si>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</si>
  <si>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</si>
  <si>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</si>
  <si>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</si>
  <si>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</si>
  <si>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</si>
  <si>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</si>
  <si>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</si>
  <si>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</si>
  <si>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</si>
  <si>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</si>
  <si>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</si>
  <si>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</si>
  <si>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</si>
  <si>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</si>
  <si>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</si>
  <si>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</si>
  <si>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</si>
  <si>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</si>
  <si>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</si>
  <si>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</si>
  <si>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</si>
  <si>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</si>
  <si>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</si>
  <si>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</si>
  <si>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</si>
  <si>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</si>
  <si>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</si>
  <si>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</si>
  <si>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</si>
  <si>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</si>
  <si>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</si>
  <si>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</si>
  <si>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</si>
  <si>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</si>
  <si>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PP02241</t>
  </si>
  <si>
    <t>Architektonicko - stavební řešení</t>
  </si>
  <si>
    <t>STA</t>
  </si>
  <si>
    <t>1</t>
  </si>
  <si>
    <t>{74b50bd7-b550-4bf9-b809-1ffc96d732f2}</t>
  </si>
  <si>
    <t>2</t>
  </si>
  <si>
    <t>PP02242</t>
  </si>
  <si>
    <t>Zdravotně - technické instalace</t>
  </si>
  <si>
    <t>{83e29963-fe5a-4362-a949-dde9b0854f93}</t>
  </si>
  <si>
    <t>PP02243</t>
  </si>
  <si>
    <t>Elektroinstalace</t>
  </si>
  <si>
    <t>{98bbf49a-e044-4293-9c73-3a560115f4e2}</t>
  </si>
  <si>
    <t>PP022431</t>
  </si>
  <si>
    <t>Elektroinstalace - materiál</t>
  </si>
  <si>
    <t>Soupis</t>
  </si>
  <si>
    <t>{c8219e87-6fcf-483c-befb-f82d32175a9d}</t>
  </si>
  <si>
    <t>PP022432</t>
  </si>
  <si>
    <t>Elektroinstalace - montáž</t>
  </si>
  <si>
    <t>{5f9f6ff6-0790-4406-ac92-99cab8e0cccc}</t>
  </si>
  <si>
    <t>PP02244</t>
  </si>
  <si>
    <t>Neinvestiční náklady</t>
  </si>
  <si>
    <t>{8797c55a-ff1b-477f-ab54-ac234ae8a71c}</t>
  </si>
  <si>
    <t>PP0224VON</t>
  </si>
  <si>
    <t>Vedlejší a ostatní náklady</t>
  </si>
  <si>
    <t>VON</t>
  </si>
  <si>
    <t>{e487321f-e0ab-4b99-9817-b235a17f2601}</t>
  </si>
  <si>
    <t>KRYCÍ LIST SOUPISU PRACÍ</t>
  </si>
  <si>
    <t>Objekt:</t>
  </si>
  <si>
    <t>PP02241 - Architektonicko -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</si>
  <si>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</si>
  <si>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</si>
  <si>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</si>
  <si>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</si>
  <si>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</si>
  <si>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</si>
  <si>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</si>
  <si>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</si>
  <si>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</si>
  <si>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</si>
  <si>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</si>
  <si>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</si>
  <si>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781 - Dokončovací práce - obklady</t>
  </si>
  <si>
    <t xml:space="preserve">    783 - Dokončovací práce - nátěry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</si>
  <si>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</si>
  <si>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</si>
  <si>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</si>
  <si>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</si>
  <si>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</si>
  <si>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</si>
  <si>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</si>
  <si>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</si>
  <si>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</si>
  <si>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</si>
  <si>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</si>
  <si>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</si>
  <si>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</si>
  <si>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</si>
  <si>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</si>
  <si>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</si>
  <si>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</si>
  <si>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</si>
  <si>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</si>
  <si>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</si>
  <si>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</si>
  <si>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Podkladní a spojovací vrstva vnitřních omítaných ploch penetrace disperzní nanášená ručně stropů</t>
  </si>
  <si>
    <t>m2</t>
  </si>
  <si>
    <t>CS ÚRS 2024 01</t>
  </si>
  <si>
    <t>4</t>
  </si>
  <si>
    <t>-418722994</t>
  </si>
  <si>
    <t>Online PSC</t>
  </si>
  <si>
    <t>https://podminky.urs.cz/item/CS_URS_2024_01/611131121</t>
  </si>
  <si>
    <t>VV</t>
  </si>
  <si>
    <t>pod perlinku</t>
  </si>
  <si>
    <t>m225-strop</t>
  </si>
  <si>
    <t>m233-strop</t>
  </si>
  <si>
    <t>m238-strop</t>
  </si>
  <si>
    <t>m236-strop</t>
  </si>
  <si>
    <t>m234-strop</t>
  </si>
  <si>
    <t>m234b-strop</t>
  </si>
  <si>
    <t>1,5</t>
  </si>
  <si>
    <t>m232-strop</t>
  </si>
  <si>
    <t>Součet</t>
  </si>
  <si>
    <t>611142001</t>
  </si>
  <si>
    <t>Pletivo vnitřních ploch v ploše nebo pruzích, na plném podkladu sklovláknité vtlačené do tmelu včetně tmelu stropů</t>
  </si>
  <si>
    <t>-1132279274</t>
  </si>
  <si>
    <t>https://podminky.urs.cz/item/CS_URS_2024_01/611142001</t>
  </si>
  <si>
    <t>3</t>
  </si>
  <si>
    <t>611325421</t>
  </si>
  <si>
    <t>Oprava vápenocementové omítky vnitřních ploch štukové dvouvrstvé, tloušťky do 20 mm a tloušťky štuku do 3 mm stropů, v rozsahu opravované plochy do 10%</t>
  </si>
  <si>
    <t>802725684</t>
  </si>
  <si>
    <t>https://podminky.urs.cz/item/CS_URS_2024_01/611325421</t>
  </si>
  <si>
    <t>uvažováno na 50% plochy</t>
  </si>
  <si>
    <t>m223-strop</t>
  </si>
  <si>
    <t>2,4*0,7*0,5</t>
  </si>
  <si>
    <t>m223a-strop</t>
  </si>
  <si>
    <t>3,444*6,551*0,5</t>
  </si>
  <si>
    <t>m223b-strop</t>
  </si>
  <si>
    <t>3,5*6,551*0,5</t>
  </si>
  <si>
    <t>7,112*7,3*0,5</t>
  </si>
  <si>
    <t>m227-strop</t>
  </si>
  <si>
    <t>(2,3*0,7+4,8*1,3+5,1*1,6)*0,5</t>
  </si>
  <si>
    <t>m227a-strop</t>
  </si>
  <si>
    <t>7,6*5,9*0,5</t>
  </si>
  <si>
    <t>m227b-strop</t>
  </si>
  <si>
    <t>(5,3*5+2,2*1,5)*0,5</t>
  </si>
  <si>
    <t>m229a-strop</t>
  </si>
  <si>
    <t>5,3*5*0,5</t>
  </si>
  <si>
    <t>m229b-strop</t>
  </si>
  <si>
    <t>(8*9,6+7,5*6,1)*0,5</t>
  </si>
  <si>
    <t>m231-strop</t>
  </si>
  <si>
    <t>(2,4*0,7+2,4*1*0,5)*0,5</t>
  </si>
  <si>
    <t>m231a-strop</t>
  </si>
  <si>
    <t>3,4*6,5*0,5</t>
  </si>
  <si>
    <t>m231b-strop</t>
  </si>
  <si>
    <t>m233a-strop</t>
  </si>
  <si>
    <t>m233b-strop</t>
  </si>
  <si>
    <t>(3*0,8+4,1*1,4)*0,5</t>
  </si>
  <si>
    <t>m238a-strop</t>
  </si>
  <si>
    <t>3,45*5,3*0,5</t>
  </si>
  <si>
    <t>m238b-strop</t>
  </si>
  <si>
    <t>(2,8*1,5+3,5*5,3)*0,5</t>
  </si>
  <si>
    <t>(7*6,7+3*0,8)*0,5</t>
  </si>
  <si>
    <t>(3*0,8+4,1*1,4+1,6*5,8)*0,5</t>
  </si>
  <si>
    <t>m234a-strop</t>
  </si>
  <si>
    <t>8*14,5*0,5</t>
  </si>
  <si>
    <t>(2,8*1,5+5,2*5,6)*0,5</t>
  </si>
  <si>
    <t>(3*1,3+4,1*0,8)*0,5</t>
  </si>
  <si>
    <t>m232a-strop</t>
  </si>
  <si>
    <t>3,5*5,3*0,5</t>
  </si>
  <si>
    <t>m232b-strop</t>
  </si>
  <si>
    <t>(2,8*1,5+3,4*5,3)*0,5</t>
  </si>
  <si>
    <t>m226a-strop</t>
  </si>
  <si>
    <t>(1,5*3,4+2,2*1+1*2,1+1*1,4+1*2,1)*0,5</t>
  </si>
  <si>
    <t>612131121</t>
  </si>
  <si>
    <t>Podkladní a spojovací vrstva vnitřních omítaných ploch penetrace disperzní nanášená ručně stěn</t>
  </si>
  <si>
    <t>1767819880</t>
  </si>
  <si>
    <t>https://podminky.urs.cz/item/CS_URS_2024_01/612131121</t>
  </si>
  <si>
    <t>m223a-stěny</t>
  </si>
  <si>
    <t>m223b-1-obklad starý</t>
  </si>
  <si>
    <t>0,6*1,5</t>
  </si>
  <si>
    <t>m225-stěny</t>
  </si>
  <si>
    <t>1*2</t>
  </si>
  <si>
    <t>m227a-stěny</t>
  </si>
  <si>
    <t>0,5</t>
  </si>
  <si>
    <t>m231a-stěny</t>
  </si>
  <si>
    <t>m231b-stěny</t>
  </si>
  <si>
    <t>m233a-stěny</t>
  </si>
  <si>
    <t>m233b-stěny</t>
  </si>
  <si>
    <t>238b-stěny</t>
  </si>
  <si>
    <t>m236-stěny</t>
  </si>
  <si>
    <t>2,5</t>
  </si>
  <si>
    <t>m234b-obklad starý za umyvadlem</t>
  </si>
  <si>
    <t>m232b-stěny</t>
  </si>
  <si>
    <t>5</t>
  </si>
  <si>
    <t>612135011</t>
  </si>
  <si>
    <t>Vyrovnání nerovností podkladu vnitřních omítaných ploch tmelem, tloušťky do 2 mm stěn</t>
  </si>
  <si>
    <t>1608080077</t>
  </si>
  <si>
    <t>https://podminky.urs.cz/item/CS_URS_2024_01/612135011</t>
  </si>
  <si>
    <t>612142001</t>
  </si>
  <si>
    <t>Pletivo vnitřních ploch v ploše nebo pruzích, na plném podkladu sklovláknité vtlačené do tmelu včetně tmelu stěn</t>
  </si>
  <si>
    <t>284013036</t>
  </si>
  <si>
    <t>https://podminky.urs.cz/item/CS_URS_2024_01/612142001</t>
  </si>
  <si>
    <t>7</t>
  </si>
  <si>
    <t>612311131</t>
  </si>
  <si>
    <t>Vápenný štuk vnitřních ploch tloušťky do 3 mm svislých konstrukcí stěn</t>
  </si>
  <si>
    <t>114064177</t>
  </si>
  <si>
    <t>https://podminky.urs.cz/item/CS_URS_2024_01/612311131</t>
  </si>
  <si>
    <t>8</t>
  </si>
  <si>
    <t>612325421</t>
  </si>
  <si>
    <t>Oprava vápenocementové omítky vnitřních ploch štukové dvouvrstvé, tloušťky do 20 mm a tloušťky štuku do 3 mm stěn, v rozsahu opravované plochy do 10%</t>
  </si>
  <si>
    <t>-168357848</t>
  </si>
  <si>
    <t>https://podminky.urs.cz/item/CS_URS_2024_01/612325421</t>
  </si>
  <si>
    <t>m221-stěny nad nátěrem</t>
  </si>
  <si>
    <t>2*(42,7+2,9)*0,9*0,5</t>
  </si>
  <si>
    <t>m223-stěny stávající</t>
  </si>
  <si>
    <t>((2,4+0,7*2+1,8)*3,12-1,6*2-0,9*2)*0,5</t>
  </si>
  <si>
    <t>(2*(3,444+6,551)*3,12-3,444*2-0,9*2)*0,5</t>
  </si>
  <si>
    <t>m223b-stěny stávající</t>
  </si>
  <si>
    <t>(2*(3,5+6,551+0,3)*3,12-3,2*2-1,7*3,12)*0,5</t>
  </si>
  <si>
    <t>(2*(7,112+7,3+0,3*2)*3,12-6,2*2-1,6*2)*0,5</t>
  </si>
  <si>
    <t>m227-stěny</t>
  </si>
  <si>
    <t>(2*(4,7+7,2+0,3)*3,12-1,6*2-0,9*2*2)*0,5</t>
  </si>
  <si>
    <t>(2*(7,6+5,9)*3,12-3,9*2-1,1*2-0,9*2*2)*0,5</t>
  </si>
  <si>
    <t>m227b-stěny</t>
  </si>
  <si>
    <t>(2*(5,3+6,4+0,3)*3,12-0,9*2*2)*0,5</t>
  </si>
  <si>
    <t>m229a-stěny</t>
  </si>
  <si>
    <t>(2*(5,3+5+0,3)*3,12-0,9*2*2-0,8*2-1,8*2)*0,5</t>
  </si>
  <si>
    <t>m229b-stěny</t>
  </si>
  <si>
    <t>(2*(15,7+8+1+0,6*3)*3,12-1,8*2-5*2*2-3,8*2-5,4*2-3,9*2-0,9*2*2)*0,5</t>
  </si>
  <si>
    <t>m231-stěny</t>
  </si>
  <si>
    <t>(2*(2,4+1,7)*3,12-1,6*2-0,9*2*2)*0,5</t>
  </si>
  <si>
    <t>(2*(3,4+6,5)*3,12-3,2*2-0,9*2)*0,5</t>
  </si>
  <si>
    <t>m233-stěny</t>
  </si>
  <si>
    <t>(2*(3,4+6,5+0,3)*3,12-3,1*2-0,9*2)*0,5</t>
  </si>
  <si>
    <t>m238-stěny</t>
  </si>
  <si>
    <t>(2*(4,1+2,2)*3,12-1,6*2-0,9*2*2)*0,5</t>
  </si>
  <si>
    <t>m238a-stěny</t>
  </si>
  <si>
    <t>(2*(3,45+5,3)*3,12-3*2-0,9*2)*0,5</t>
  </si>
  <si>
    <t>m238b-stěny</t>
  </si>
  <si>
    <t>(2*(3,5+6,7)*3,12-3*2-0,9*2)*0,5</t>
  </si>
  <si>
    <t>(2*(7+7,5)*3,12-6*2-1,6*2)*0,5</t>
  </si>
  <si>
    <t>m234-stěny</t>
  </si>
  <si>
    <t>(2*(4,1+8)*3,12-1,6*2-0,9*2*2)*0,5</t>
  </si>
  <si>
    <t>m234a-stěny</t>
  </si>
  <si>
    <t>(2*(8+14,5+0,6*4)*3,12-(3,5+5,4+3,4)*2*2-0,9*2*2)*0,5</t>
  </si>
  <si>
    <t>m234b-stěny</t>
  </si>
  <si>
    <t>(2*(5,1+7,1)*3,12-0,9*2*2)*0,5</t>
  </si>
  <si>
    <t>m232-stěny</t>
  </si>
  <si>
    <t>(2*(4,1+2,1)*3,12-0,9*2*3)*0,5</t>
  </si>
  <si>
    <t>m232a-stěny</t>
  </si>
  <si>
    <t>(2*(3,5+5,3)*3,12-3,5*2-0,9*2)*0,5</t>
  </si>
  <si>
    <t>(2*(3,4+6,8)*3,12-3,4*2-0,9*2)*0,5</t>
  </si>
  <si>
    <t>m226a-stěny-nad obkladem</t>
  </si>
  <si>
    <t>2*(2,2+4,4+1+2,1+1+1,4+1+2,1)*1,12*0,5</t>
  </si>
  <si>
    <t>9</t>
  </si>
  <si>
    <t>619991001</t>
  </si>
  <si>
    <t>Zakrytí vnitřních ploch před znečištěním fólií včetně pozdějšího odkrytí podlah</t>
  </si>
  <si>
    <t>619731797</t>
  </si>
  <si>
    <t>https://podminky.urs.cz/item/CS_URS_2024_01/619991001</t>
  </si>
  <si>
    <t>m221</t>
  </si>
  <si>
    <t>42,7*2,9</t>
  </si>
  <si>
    <t>m223</t>
  </si>
  <si>
    <t>2,4*0,7</t>
  </si>
  <si>
    <t>m223a</t>
  </si>
  <si>
    <t>3,444*6,551</t>
  </si>
  <si>
    <t>m223b</t>
  </si>
  <si>
    <t>3,5*6,551</t>
  </si>
  <si>
    <t>m225</t>
  </si>
  <si>
    <t>7,112*7,3</t>
  </si>
  <si>
    <t>m227</t>
  </si>
  <si>
    <t>2,3*0,7+4,8*1,3+5,1*1,6</t>
  </si>
  <si>
    <t>m227a</t>
  </si>
  <si>
    <t>7,6*5,9</t>
  </si>
  <si>
    <t>m227b</t>
  </si>
  <si>
    <t>5,3*5+2,2*1,5</t>
  </si>
  <si>
    <t>m229</t>
  </si>
  <si>
    <t>m229a</t>
  </si>
  <si>
    <t>5,3*5</t>
  </si>
  <si>
    <t>m229b</t>
  </si>
  <si>
    <t>8*9,6+7,5*6,1</t>
  </si>
  <si>
    <t>m229c</t>
  </si>
  <si>
    <t>2,2*1,4</t>
  </si>
  <si>
    <t>m231</t>
  </si>
  <si>
    <t>2,4*0,7+2,4*1*0,5</t>
  </si>
  <si>
    <t>m231a</t>
  </si>
  <si>
    <t>3,4*6,5</t>
  </si>
  <si>
    <t>m231b</t>
  </si>
  <si>
    <t>m233</t>
  </si>
  <si>
    <t>m233a</t>
  </si>
  <si>
    <t>m233b</t>
  </si>
  <si>
    <t>m238</t>
  </si>
  <si>
    <t>3*0,8+4,1*1,4</t>
  </si>
  <si>
    <t>m238a</t>
  </si>
  <si>
    <t>3,45*5,3</t>
  </si>
  <si>
    <t>m238b</t>
  </si>
  <si>
    <t>2,8*1,5+3,5*5,3</t>
  </si>
  <si>
    <t>m236</t>
  </si>
  <si>
    <t>7*6,7+3*0,8</t>
  </si>
  <si>
    <t>m234</t>
  </si>
  <si>
    <t>3*0,8+4,1*1,4+1,6*5,8</t>
  </si>
  <si>
    <t>m234a</t>
  </si>
  <si>
    <t>8*14,5</t>
  </si>
  <si>
    <t>m234b</t>
  </si>
  <si>
    <t>2,8*1,5+5,2*5,6</t>
  </si>
  <si>
    <t>m232</t>
  </si>
  <si>
    <t>3*1,3+4,1*0,8</t>
  </si>
  <si>
    <t>m232a</t>
  </si>
  <si>
    <t>3,5*5,3</t>
  </si>
  <si>
    <t>m232b</t>
  </si>
  <si>
    <t>2,8*1,5+3,4*5,3</t>
  </si>
  <si>
    <t>m228</t>
  </si>
  <si>
    <t>1,3*0,9+3,3*2,2</t>
  </si>
  <si>
    <t>m228a</t>
  </si>
  <si>
    <t>1,5*2,3+2,5*1,6+3,4*0,5+1*2,1+1*1,6</t>
  </si>
  <si>
    <t>m226</t>
  </si>
  <si>
    <t>1,3*0,9+3,4*2,2</t>
  </si>
  <si>
    <t>m226a</t>
  </si>
  <si>
    <t>1,5*3,4+2,2*1+1*2,1+1*1,4+1*2,1</t>
  </si>
  <si>
    <t>10</t>
  </si>
  <si>
    <t>619995001</t>
  </si>
  <si>
    <t>Začištění omítek (s dodáním hmot) kolem oken, dveří, podlah, obkladů apod.</t>
  </si>
  <si>
    <t>m</t>
  </si>
  <si>
    <t>-956913854</t>
  </si>
  <si>
    <t>https://podminky.urs.cz/item/CS_URS_2024_01/619995001</t>
  </si>
  <si>
    <t>m223b-1-obklad</t>
  </si>
  <si>
    <t>2,2+0,6+0,6*2</t>
  </si>
  <si>
    <t>m227a-obklad</t>
  </si>
  <si>
    <t>1,6+1,6</t>
  </si>
  <si>
    <t>m227b-předstěna za myčkou-obklad</t>
  </si>
  <si>
    <t>2,4</t>
  </si>
  <si>
    <t>m229b-obklad za umyvadlem</t>
  </si>
  <si>
    <t>m234a-obklad za umyvadlem</t>
  </si>
  <si>
    <t>11</t>
  </si>
  <si>
    <t>629991011</t>
  </si>
  <si>
    <t>Zakrytí vnějších ploch před znečištěním včetně pozdějšího odkrytí výplní otvorů a svislých ploch fólií přilepenou lepící páskou</t>
  </si>
  <si>
    <t>1052811165</t>
  </si>
  <si>
    <t>https://podminky.urs.cz/item/CS_URS_2024_01/629991011</t>
  </si>
  <si>
    <t>3,444*2</t>
  </si>
  <si>
    <t>m223b-stěny</t>
  </si>
  <si>
    <t>3,2*2</t>
  </si>
  <si>
    <t>6,2*2</t>
  </si>
  <si>
    <t>3,9*2+1,1*2</t>
  </si>
  <si>
    <t>1,8*2</t>
  </si>
  <si>
    <t>1,8*2+5*2*2+3,8*2+5,4*2+3,9*2</t>
  </si>
  <si>
    <t>3,1*2</t>
  </si>
  <si>
    <t>3*2</t>
  </si>
  <si>
    <t>6*2</t>
  </si>
  <si>
    <t>(3,5+5,4+3,4)*2*2</t>
  </si>
  <si>
    <t>3,5*2</t>
  </si>
  <si>
    <t>3,4*2</t>
  </si>
  <si>
    <t>m226a-stěny</t>
  </si>
  <si>
    <t>2*2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</si>
  <si>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</si>
  <si>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</si>
  <si>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</si>
  <si>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-378232227</t>
  </si>
  <si>
    <t>https://podminky.urs.cz/item/CS_URS_2024_01/949101111</t>
  </si>
  <si>
    <t>13</t>
  </si>
  <si>
    <t>952901111</t>
  </si>
  <si>
    <t>Vyčištění budov nebo objektů před předáním do užívání budov bytové nebo občanské výstavby, světlé výšky podlaží do 4 m</t>
  </si>
  <si>
    <t>-25223296</t>
  </si>
  <si>
    <t>https://podminky.urs.cz/item/CS_URS_2024_01/952901111</t>
  </si>
  <si>
    <t>závěrečný úklid</t>
  </si>
  <si>
    <t>43,625*18,369+8,363*15,108+8,33*15,981+7,18*6,152-7,361*8</t>
  </si>
  <si>
    <t>14</t>
  </si>
  <si>
    <t>962086110</t>
  </si>
  <si>
    <t>Bourání příček nebo přizdívek z pórobetonových tvárnic, tl. do 100 mm</t>
  </si>
  <si>
    <t>-1789590967</t>
  </si>
  <si>
    <t>https://podminky.urs.cz/item/CS_URS_2024_01/962086110</t>
  </si>
  <si>
    <t>m223/m223b-1-stávající příčka</t>
  </si>
  <si>
    <t>1,8*3,12-0,9*2</t>
  </si>
  <si>
    <t>15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</si>
  <si>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</si>
  <si>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</si>
  <si>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-2084779370</t>
  </si>
  <si>
    <t>https://podminky.urs.cz/item/CS_URS_2024_01/967031132</t>
  </si>
  <si>
    <t>(3,12*2+1,8)*0,1</t>
  </si>
  <si>
    <t>16</t>
  </si>
  <si>
    <t>968072455</t>
  </si>
  <si>
    <t>Vybourání kovových rámů oken s křídly, dveřních zárubní, vrat, stěn, ostění nebo obkladů dveřních zárubní, plochy do 2 m2</t>
  </si>
  <si>
    <t>1488040712</t>
  </si>
  <si>
    <t>https://podminky.urs.cz/item/CS_URS_2024_01/968072455</t>
  </si>
  <si>
    <t>0,9*2</t>
  </si>
  <si>
    <t>17</t>
  </si>
  <si>
    <t>978011111</t>
  </si>
  <si>
    <t>Otlučení vápenných nebo vápenocementových omítek vnitřních ploch stropů, v rozsahu do 5 %</t>
  </si>
  <si>
    <t>-2008912371</t>
  </si>
  <si>
    <t>https://podminky.urs.cz/item/CS_URS_2024_01/978011111</t>
  </si>
  <si>
    <t>18</t>
  </si>
  <si>
    <t>978013111</t>
  </si>
  <si>
    <t>Otlučení vápenných nebo vápenocementových omítek vnitřních ploch stěn s vyškrabáním spar, s očištěním zdiva, v rozsahu do 5 %</t>
  </si>
  <si>
    <t>-1977015695</t>
  </si>
  <si>
    <t>https://podminky.urs.cz/item/CS_URS_2024_01/978013111</t>
  </si>
  <si>
    <t>997</t>
  </si>
  <si>
    <t>Přesun sutě</t>
  </si>
  <si>
    <t>19</t>
  </si>
  <si>
    <t>997013214</t>
  </si>
  <si>
    <t>Vnitrostaveništní doprava suti a vybouraných hmot vodorovně do 50 m s naložením ručně pro budovy a haly výšky přes 12 do 15 m</t>
  </si>
  <si>
    <t>t</t>
  </si>
  <si>
    <t>1092871153</t>
  </si>
  <si>
    <t>https://podminky.urs.cz/item/CS_URS_2024_01/997013214</t>
  </si>
  <si>
    <t>20</t>
  </si>
  <si>
    <t>997013501</t>
  </si>
  <si>
    <t>Odvoz suti a vybouraných hmot na skládku nebo meziskládku se složením, na vzdálenost do 1 km</t>
  </si>
  <si>
    <t>-899357257</t>
  </si>
  <si>
    <t>https://podminky.urs.cz/item/CS_URS_2024_01/997013501</t>
  </si>
  <si>
    <t>997013509</t>
  </si>
  <si>
    <t>Odvoz suti a vybouraných hmot na skládku nebo meziskládku se složením, na vzdálenost Příplatek k ceně za každý další započatý 1 km přes 1 km</t>
  </si>
  <si>
    <t>-844145633</t>
  </si>
  <si>
    <t>https://podminky.urs.cz/item/CS_URS_2024_01/997013509</t>
  </si>
  <si>
    <t>5,249*9 'Přepočtené koeficientem množství</t>
  </si>
  <si>
    <t>22</t>
  </si>
  <si>
    <t>997013631</t>
  </si>
  <si>
    <t>Poplatek za uložení stavebního odpadu na skládce (skládkovné) směsného stavebního a demoličního zatříděného do Katalogu odpadů pod kódem 17 09 04</t>
  </si>
  <si>
    <t>836807729</t>
  </si>
  <si>
    <t>https://podminky.urs.cz/item/CS_URS_2024_01/997013631</t>
  </si>
  <si>
    <t>998</t>
  </si>
  <si>
    <t>Přesun hmot</t>
  </si>
  <si>
    <t>23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</si>
  <si>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</si>
  <si>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</si>
  <si>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2015521769</t>
  </si>
  <si>
    <t>https://podminky.urs.cz/item/CS_URS_2024_01/998018003</t>
  </si>
  <si>
    <t>PSV</t>
  </si>
  <si>
    <t>Práce a dodávky PSV</t>
  </si>
  <si>
    <t>763</t>
  </si>
  <si>
    <t>Konstrukce suché výstavby</t>
  </si>
  <si>
    <t>24</t>
  </si>
  <si>
    <t>763111313</t>
  </si>
  <si>
    <t>Příčka ze sádrokartonových desek s nosnou konstrukcí z jednoduchých ocelových profilů UW, CW jednoduše opláštěná deskou standardní A tl. 12,5 mm, příčka tl. 100 mm, profil 75, bez izolace, EI do 30</t>
  </si>
  <si>
    <t>-1295591317</t>
  </si>
  <si>
    <t>https://podminky.urs.cz/item/CS_URS_2024_01/763111313</t>
  </si>
  <si>
    <t>m223b-1/m223b-2-sdk příčka</t>
  </si>
  <si>
    <t>(3,5+2,24)*3,12</t>
  </si>
  <si>
    <t>25</t>
  </si>
  <si>
    <t>763111719</t>
  </si>
  <si>
    <t>Příčka ze sádrokartonových desek ostatní konstrukce a práce na příčkách ze sádrokartonových desek úprava styku příčky a podhledu (oboustranně) akrylátovým tmelem</t>
  </si>
  <si>
    <t>-1174877680</t>
  </si>
  <si>
    <t>https://podminky.urs.cz/item/CS_URS_2024_01/763111719</t>
  </si>
  <si>
    <t>3,12*3+3,5+2,24</t>
  </si>
  <si>
    <t>26</t>
  </si>
  <si>
    <t>763121426</t>
  </si>
  <si>
    <t>Stěna předsazená ze sádrokartonových desek s nosnou konstrukcí z ocelových profilů CW, UW jednoduše opláštěná deskou impregnovanou H2 tl. 12,5 mm bez izolace, EI 15, stěna tl. 112,5 mm, profil 100</t>
  </si>
  <si>
    <t>1687758995</t>
  </si>
  <si>
    <t>https://podminky.urs.cz/item/CS_URS_2024_01/763121426</t>
  </si>
  <si>
    <t>m227b-předstěna za myčkou</t>
  </si>
  <si>
    <t>2,4*(1,2+0,1)</t>
  </si>
  <si>
    <t>m234b-předstěna za dvojdřezem</t>
  </si>
  <si>
    <t>2,8*1,2</t>
  </si>
  <si>
    <t>m234b-předstěna za myčkou</t>
  </si>
  <si>
    <t>8,3*0,9</t>
  </si>
  <si>
    <t>27</t>
  </si>
  <si>
    <t>763121716</t>
  </si>
  <si>
    <t>Stěna předsazená ze sádrokartonových desek ostatní konstrukce a práce na předsazených stěnách ze sádrokartonových desek úprava styku stěny a podhledu akrylátovým tmelem</t>
  </si>
  <si>
    <t>-368231259</t>
  </si>
  <si>
    <t>https://podminky.urs.cz/item/CS_URS_2024_01/763121716</t>
  </si>
  <si>
    <t>2,4+2*(1,2+0,1)</t>
  </si>
  <si>
    <t>2,8+1,2*2</t>
  </si>
  <si>
    <t>8,3+0,9*2</t>
  </si>
  <si>
    <t>28</t>
  </si>
  <si>
    <t>763121751</t>
  </si>
  <si>
    <t>Stěna předsazená ze sádrokartonových desek Příplatek k cenám za plochu do 6 m2 jednotlivě</t>
  </si>
  <si>
    <t>-2032617298</t>
  </si>
  <si>
    <t>https://podminky.urs.cz/item/CS_URS_2024_01/763121751</t>
  </si>
  <si>
    <t>29</t>
  </si>
  <si>
    <t>763164531</t>
  </si>
  <si>
    <t>Obklad konstrukcí sádrokartonovými deskami včetně ochranných úhelníků ve tvaru L rozvinuté šíře přes 0,4 do 0,8 m, opláštěný deskou standardní A, tl. 12,5 mm</t>
  </si>
  <si>
    <t>-1840545651</t>
  </si>
  <si>
    <t>https://podminky.urs.cz/item/CS_URS_2024_01/763164531</t>
  </si>
  <si>
    <t>m227b-zákryt zti</t>
  </si>
  <si>
    <t>4,7</t>
  </si>
  <si>
    <t>m229c-zákryt zti</t>
  </si>
  <si>
    <t>1,3</t>
  </si>
  <si>
    <t>30</t>
  </si>
  <si>
    <t>763181311</t>
  </si>
  <si>
    <t>Výplně otvorů konstrukcí ze sádrokartonových desek montáž zárubně kovové s konstrukcí jednokřídlové</t>
  </si>
  <si>
    <t>kus</t>
  </si>
  <si>
    <t>17875765</t>
  </si>
  <si>
    <t>https://podminky.urs.cz/item/CS_URS_2024_01/763181311</t>
  </si>
  <si>
    <t>31</t>
  </si>
  <si>
    <t>M</t>
  </si>
  <si>
    <t>55331590</t>
  </si>
  <si>
    <t>zárubeň jednokřídlá ocelová pro sádrokartonové příčky tl stěny 75-100mm rozměru 800/1970, 2100mm</t>
  </si>
  <si>
    <t>32</t>
  </si>
  <si>
    <t>-1779690373</t>
  </si>
  <si>
    <t>P</t>
  </si>
  <si>
    <t>Poznámka k položce:_x000d_
S, SH, SP</t>
  </si>
  <si>
    <t>763181421</t>
  </si>
  <si>
    <t>Výplně otvorů konstrukcí ze sádrokartonových desek ztužující výplň otvoru pro dveře s UA a UW profilem, výšky příčky přes 2,80 do 3,25 m</t>
  </si>
  <si>
    <t>742916004</t>
  </si>
  <si>
    <t>https://podminky.urs.cz/item/CS_URS_2024_01/763181421</t>
  </si>
  <si>
    <t>33</t>
  </si>
  <si>
    <t>998763511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</si>
  <si>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do 6 m</t>
  </si>
  <si>
    <t>%</t>
  </si>
  <si>
    <t>-1358117261</t>
  </si>
  <si>
    <t>https://podminky.urs.cz/item/CS_URS_2024_01/998763511</t>
  </si>
  <si>
    <t>766</t>
  </si>
  <si>
    <t>Konstrukce truhlářské</t>
  </si>
  <si>
    <t>34</t>
  </si>
  <si>
    <t>766100001</t>
  </si>
  <si>
    <t>D+M Kuchyňská linka dl 2,3m - dolní i horní skříňky - lamino bílé, pracovní deska kuchyňská - antracit, bez spotřebičů</t>
  </si>
  <si>
    <t>ks</t>
  </si>
  <si>
    <t>1513587186</t>
  </si>
  <si>
    <t>m507a-1</t>
  </si>
  <si>
    <t>35</t>
  </si>
  <si>
    <t>766660001</t>
  </si>
  <si>
    <t>Montáž dveřních křídel dřevěných nebo plastových otevíravých do ocelové zárubně povrchově upravených jednokřídlových, šířky do 800 mm</t>
  </si>
  <si>
    <t>-532020569</t>
  </si>
  <si>
    <t>https://podminky.urs.cz/item/CS_URS_2024_01/766660001</t>
  </si>
  <si>
    <t>m223b-1/m223b-2-sdk příčka-dveře</t>
  </si>
  <si>
    <t>36</t>
  </si>
  <si>
    <t>61162074</t>
  </si>
  <si>
    <t>dveře jednokřídlé voštinové povrch laminátový plné 800x1970-2100mm</t>
  </si>
  <si>
    <t>-478062169</t>
  </si>
  <si>
    <t>37</t>
  </si>
  <si>
    <t>766660729</t>
  </si>
  <si>
    <t>Montáž dveřních doplňků dveřního kování interiérového štítku s klikou</t>
  </si>
  <si>
    <t>1618930219</t>
  </si>
  <si>
    <t>https://podminky.urs.cz/item/CS_URS_2024_01/766660729</t>
  </si>
  <si>
    <t>38</t>
  </si>
  <si>
    <t>54914123</t>
  </si>
  <si>
    <t>kování rozetové klika/klika</t>
  </si>
  <si>
    <t>1832704906</t>
  </si>
  <si>
    <t>39</t>
  </si>
  <si>
    <t>766691914</t>
  </si>
  <si>
    <t>Ostatní práce vyvěšení nebo zavěšení křídel dřevěných dveřních, plochy do 2 m2</t>
  </si>
  <si>
    <t>1466488138</t>
  </si>
  <si>
    <t>https://podminky.urs.cz/item/CS_URS_2024_01/766691914</t>
  </si>
  <si>
    <t>zárubně-stávající-nátěr-vyvěšení</t>
  </si>
  <si>
    <t>9*2+2+24+3</t>
  </si>
  <si>
    <t>zárubně-stávající-nátěr-zavěšení</t>
  </si>
  <si>
    <t>40</t>
  </si>
  <si>
    <t>766692315</t>
  </si>
  <si>
    <t>Montáž ostatních truhlářských konstrukcí záclonových krytů z tvrdého dřeva nebo dýhovaných bez olištování, délky přes 3600 mm</t>
  </si>
  <si>
    <t>-395379144</t>
  </si>
  <si>
    <t>https://podminky.urs.cz/item/CS_URS_2024_01/766692315</t>
  </si>
  <si>
    <t>m236-garnýž</t>
  </si>
  <si>
    <t>41</t>
  </si>
  <si>
    <t>611000001-01</t>
  </si>
  <si>
    <t>garnýž dřevěná z masívu včetně zakončovacích rohů přes 4m</t>
  </si>
  <si>
    <t>-2110796964</t>
  </si>
  <si>
    <t>6,6</t>
  </si>
  <si>
    <t>42</t>
  </si>
  <si>
    <t>611000002-01</t>
  </si>
  <si>
    <t>Trubka do garnýže průměr 19mm</t>
  </si>
  <si>
    <t>1352034332</t>
  </si>
  <si>
    <t>6,6*1,05 'Přepočtené koeficientem množství</t>
  </si>
  <si>
    <t>43</t>
  </si>
  <si>
    <t>766694116</t>
  </si>
  <si>
    <t>Montáž ostatních truhlářských konstrukcí parapetních desek dřevěných nebo plastových šířky do 300 mm</t>
  </si>
  <si>
    <t>855302030</t>
  </si>
  <si>
    <t>https://podminky.urs.cz/item/CS_URS_2024_01/766694116</t>
  </si>
  <si>
    <t>m236-stínění oken-boky</t>
  </si>
  <si>
    <t>2,2*2</t>
  </si>
  <si>
    <t>44</t>
  </si>
  <si>
    <t>60722279</t>
  </si>
  <si>
    <t>deska dřevotřísková laminovaná 2070x2800mm tl 10mm</t>
  </si>
  <si>
    <t>-1733200031</t>
  </si>
  <si>
    <t>2,2*2*0,15</t>
  </si>
  <si>
    <t>0,66*1,2 'Přepočtené koeficientem množství</t>
  </si>
  <si>
    <t>45</t>
  </si>
  <si>
    <t>998766311</t>
  </si>
  <si>
    <t>Přesun hmot pro konstrukce truhlářské stanovený procentní sazbou (%) z ceny vodorovná dopravní vzdálenost do 50 m ruční (bez užití mechanizace) v objektech výšky do 6 m</t>
  </si>
  <si>
    <t>-1269682231</t>
  </si>
  <si>
    <t>https://podminky.urs.cz/item/CS_URS_2024_01/998766311</t>
  </si>
  <si>
    <t>781</t>
  </si>
  <si>
    <t>Dokončovací práce - obklady</t>
  </si>
  <si>
    <t>46</t>
  </si>
  <si>
    <t>781121011</t>
  </si>
  <si>
    <t>Příprava podkladu před provedením obkladu nátěr penetrační na stěnu</t>
  </si>
  <si>
    <t>-565743624</t>
  </si>
  <si>
    <t>https://podminky.urs.cz/item/CS_URS_2024_01/781121011</t>
  </si>
  <si>
    <t>m223b-1-obklad nový</t>
  </si>
  <si>
    <t>(2,2+0,6)*0,6</t>
  </si>
  <si>
    <t>1,6*1,6</t>
  </si>
  <si>
    <t>2,4*(1,6+0,1)</t>
  </si>
  <si>
    <t>m234b-obklad za dvojdřezem</t>
  </si>
  <si>
    <t>2,8*1,6</t>
  </si>
  <si>
    <t>47</t>
  </si>
  <si>
    <t>781151031</t>
  </si>
  <si>
    <t>Příprava podkladu před provedením obkladu celoplošné vyrovnání podkladu stěrkou, tloušťky 3 mm</t>
  </si>
  <si>
    <t>161957928</t>
  </si>
  <si>
    <t>https://podminky.urs.cz/item/CS_URS_2024_01/781151031</t>
  </si>
  <si>
    <t>48</t>
  </si>
  <si>
    <t>781472317</t>
  </si>
  <si>
    <t>Montáž keramických obkladů stěn lepených cementovým flexibilním rychletuhnoucím lepidlem hladkých přes 12 do 19 ks/m2</t>
  </si>
  <si>
    <t>660764786</t>
  </si>
  <si>
    <t>https://podminky.urs.cz/item/CS_URS_2024_01/781472317</t>
  </si>
  <si>
    <t>49</t>
  </si>
  <si>
    <t>59761701</t>
  </si>
  <si>
    <t>obklad keramický nemrazuvzdorný povrch hladký/lesklý tl do 10mm přes 12 do 19ks/m2</t>
  </si>
  <si>
    <t>4174784</t>
  </si>
  <si>
    <t>17,92*1,1 'Přepočtené koeficientem množství</t>
  </si>
  <si>
    <t>50</t>
  </si>
  <si>
    <t>781472391</t>
  </si>
  <si>
    <t>Montáž keramických obkladů stěn lepených cementovým flexibilním rychletuhnoucím lepidlem Příplatek k cenám za plochu do 10 m2 jednotlivě</t>
  </si>
  <si>
    <t>-1339253829</t>
  </si>
  <si>
    <t>https://podminky.urs.cz/item/CS_URS_2024_01/781472391</t>
  </si>
  <si>
    <t>51</t>
  </si>
  <si>
    <t>781473810</t>
  </si>
  <si>
    <t>Demontáž obkladů z dlaždic keramických lepených</t>
  </si>
  <si>
    <t>1298216792</t>
  </si>
  <si>
    <t>https://podminky.urs.cz/item/CS_URS_2024_01/781473810</t>
  </si>
  <si>
    <t>(2,2+1,2)*1,5</t>
  </si>
  <si>
    <t>52</t>
  </si>
  <si>
    <t>781473925</t>
  </si>
  <si>
    <t>Výměna keramické obkladačky lepené, velikosti přes 35 do 45 ks/m2</t>
  </si>
  <si>
    <t>-405195256</t>
  </si>
  <si>
    <t>https://podminky.urs.cz/item/CS_URS_2024_01/781473925</t>
  </si>
  <si>
    <t>m229c-obklad v místě napojení na zti-odhad</t>
  </si>
  <si>
    <t>53</t>
  </si>
  <si>
    <t>59761706</t>
  </si>
  <si>
    <t>obklad keramický nemrazuvzdorný povrch hladký/lesklý tl do 10mm přes 35 do 45ks/m2</t>
  </si>
  <si>
    <t>1345920196</t>
  </si>
  <si>
    <t>10*0,15*0,15</t>
  </si>
  <si>
    <t>54</t>
  </si>
  <si>
    <t>781495115</t>
  </si>
  <si>
    <t>Obklad - dokončující práce ostatní práce spárování silikonem</t>
  </si>
  <si>
    <t>-598030554</t>
  </si>
  <si>
    <t>https://podminky.urs.cz/item/CS_URS_2024_01/781495115</t>
  </si>
  <si>
    <t>0,6</t>
  </si>
  <si>
    <t>1,6</t>
  </si>
  <si>
    <t>2,4+2*(1,6+0,1)</t>
  </si>
  <si>
    <t>1,6*2</t>
  </si>
  <si>
    <t>55</t>
  </si>
  <si>
    <t>781495142</t>
  </si>
  <si>
    <t>Obklad - dokončující práce průnik obkladem kruhový, bez izolace přes DN 30 do DN 90</t>
  </si>
  <si>
    <t>-552092371</t>
  </si>
  <si>
    <t>https://podminky.urs.cz/item/CS_URS_2024_01/781495142</t>
  </si>
  <si>
    <t>m223b-1-obklad nový-odhad</t>
  </si>
  <si>
    <t>m227a-obklad-odhad</t>
  </si>
  <si>
    <t>m227b-předstěna za myčkou-odhad</t>
  </si>
  <si>
    <t>m229b-obklad za umyvadlem-odhad</t>
  </si>
  <si>
    <t>m234a-obklad za umyvadlem-odhad</t>
  </si>
  <si>
    <t>m234b-obklad za dvojdřezem-odhad</t>
  </si>
  <si>
    <t>56</t>
  </si>
  <si>
    <t>998781311</t>
  </si>
  <si>
    <t>Přesun hmot pro obklady keramické stanovený procentní sazbou (%) z ceny vodorovná dopravní vzdálenost do 50 m ruční (bez užití mechanizace) v objektech výšky do 6 m</t>
  </si>
  <si>
    <t>1201801444</t>
  </si>
  <si>
    <t>https://podminky.urs.cz/item/CS_URS_2024_01/998781311</t>
  </si>
  <si>
    <t>783</t>
  </si>
  <si>
    <t>Dokončovací práce - nátěry</t>
  </si>
  <si>
    <t>57</t>
  </si>
  <si>
    <t>783301311</t>
  </si>
  <si>
    <t>Příprava podkladu zámečnických konstrukcí před provedením nátěru odmaštění odmašťovačem vodou ředitelným</t>
  </si>
  <si>
    <t>-247373702</t>
  </si>
  <si>
    <t>https://podminky.urs.cz/item/CS_URS_2024_01/783301311</t>
  </si>
  <si>
    <t>m223b-1/m223b-2-sdk příčka-zárubně 80/197cm</t>
  </si>
  <si>
    <t>4,8*2*0,25</t>
  </si>
  <si>
    <t>58</t>
  </si>
  <si>
    <t>783306805</t>
  </si>
  <si>
    <t>Odstranění nátěrů ze zámečnických konstrukcí opálením s obroušením</t>
  </si>
  <si>
    <t>142385115</t>
  </si>
  <si>
    <t>https://podminky.urs.cz/item/CS_URS_2024_01/783306805</t>
  </si>
  <si>
    <t>zárubně-stávající</t>
  </si>
  <si>
    <t>(5,6*9+6,1+4,9*(6+7+11)+4,8*(2+1))*0,25</t>
  </si>
  <si>
    <t>m227a-držáky panelů-150/150/1000mm-3ks</t>
  </si>
  <si>
    <t>1*0,6*3</t>
  </si>
  <si>
    <t>m229b-držáky panelů-150/150/1000mm-19ks</t>
  </si>
  <si>
    <t>1*0,6*19</t>
  </si>
  <si>
    <t>m234a-držáky panelů-150/150/1000mm-24ks</t>
  </si>
  <si>
    <t>1*0,6*24</t>
  </si>
  <si>
    <t>m234a-dešťový svod</t>
  </si>
  <si>
    <t>3,14*0,15*3,12</t>
  </si>
  <si>
    <t>59</t>
  </si>
  <si>
    <t>783314101</t>
  </si>
  <si>
    <t>Základní nátěr zámečnických konstrukcí jednonásobný syntetický</t>
  </si>
  <si>
    <t>1339294956</t>
  </si>
  <si>
    <t>https://podminky.urs.cz/item/CS_URS_2024_01/783314101</t>
  </si>
  <si>
    <t>60</t>
  </si>
  <si>
    <t>783315101</t>
  </si>
  <si>
    <t>Mezinátěr zámečnických konstrukcí jednonásobný syntetický standardní</t>
  </si>
  <si>
    <t>998329984</t>
  </si>
  <si>
    <t>https://podminky.urs.cz/item/CS_URS_2024_01/783315101</t>
  </si>
  <si>
    <t>61</t>
  </si>
  <si>
    <t>783317101</t>
  </si>
  <si>
    <t>Krycí nátěr (email) zámečnických konstrukcí jednonásobný syntetický standardní</t>
  </si>
  <si>
    <t>2119301064</t>
  </si>
  <si>
    <t>https://podminky.urs.cz/item/CS_URS_2024_01/783317101</t>
  </si>
  <si>
    <t>62</t>
  </si>
  <si>
    <t>783801403</t>
  </si>
  <si>
    <t>Příprava podkladu omítek před provedením nátěru oprášení</t>
  </si>
  <si>
    <t>773840437</t>
  </si>
  <si>
    <t>https://podminky.urs.cz/item/CS_URS_2024_01/783801403</t>
  </si>
  <si>
    <t>m221-nátěr</t>
  </si>
  <si>
    <t>2*(42,7+2,9)*1,7</t>
  </si>
  <si>
    <t>odpočet otvorů</t>
  </si>
  <si>
    <t>-1,6*1,7*9-2,1*1,7-0,9*1,7*4-1,6*1,7*12</t>
  </si>
  <si>
    <t>63</t>
  </si>
  <si>
    <t>783806801</t>
  </si>
  <si>
    <t>Odstranění nátěrů z omítek obroušením</t>
  </si>
  <si>
    <t>-253440052</t>
  </si>
  <si>
    <t>https://podminky.urs.cz/item/CS_URS_2024_01/783806801</t>
  </si>
  <si>
    <t>64</t>
  </si>
  <si>
    <t>783806811</t>
  </si>
  <si>
    <t>Odstranění nátěrů z omítek oškrábáním</t>
  </si>
  <si>
    <t>936966397</t>
  </si>
  <si>
    <t>https://podminky.urs.cz/item/CS_URS_2024_01/783806811</t>
  </si>
  <si>
    <t>m223b-1-obklad śtarý</t>
  </si>
  <si>
    <t>65</t>
  </si>
  <si>
    <t>783813131</t>
  </si>
  <si>
    <t>Penetrační nátěr omítek hladkých omítek hladkých, zrnitých tenkovrstvých nebo štukových stupně členitosti 1 a 2 syntetický</t>
  </si>
  <si>
    <t>-467403438</t>
  </si>
  <si>
    <t>https://podminky.urs.cz/item/CS_URS_2024_01/783813131</t>
  </si>
  <si>
    <t>66</t>
  </si>
  <si>
    <t>783817421</t>
  </si>
  <si>
    <t>Krycí (ochranný ) nátěr omítek dvojnásobný hladkých omítek hladkých, zrnitých tenkovrstvých nebo štukových stupně členitosti 1 a 2 syntetický</t>
  </si>
  <si>
    <t>1579858272</t>
  </si>
  <si>
    <t>https://podminky.urs.cz/item/CS_URS_2024_01/783817421</t>
  </si>
  <si>
    <t>786</t>
  </si>
  <si>
    <t>Dokončovací práce - čalounické úpravy</t>
  </si>
  <si>
    <t>67</t>
  </si>
  <si>
    <t>786100001</t>
  </si>
  <si>
    <t xml:space="preserve">D+M Vnitřní látkové stínění oken vč. úchytů, mechanické ovládání – 100% stínění: zatemňovací látkové závěsy na okna černé, materiál polyester, látka s PVC zátěrem, 170g/m2 </t>
  </si>
  <si>
    <t>1547919754</t>
  </si>
  <si>
    <t>m236-stínění oken</t>
  </si>
  <si>
    <t>6,6*2,2</t>
  </si>
  <si>
    <t>68</t>
  </si>
  <si>
    <t>786626121</t>
  </si>
  <si>
    <t>Montáž zastiňujících žaluzií lamelových vnitřních nebo do oken dvojitých kovových</t>
  </si>
  <si>
    <t>1031842893</t>
  </si>
  <si>
    <t>https://podminky.urs.cz/item/CS_URS_2024_01/786626121</t>
  </si>
  <si>
    <t>m223a,223b-2-žaluzie vnitřní</t>
  </si>
  <si>
    <t>(3,4+3,2)*2</t>
  </si>
  <si>
    <t>m225-žaluzie vnitřní</t>
  </si>
  <si>
    <t>m231a-žaluzie vnitřní</t>
  </si>
  <si>
    <t>2,4*2</t>
  </si>
  <si>
    <t>m231b-žaluzie vnitřní</t>
  </si>
  <si>
    <t>m233a-žaluzie vnitřní</t>
  </si>
  <si>
    <t>m233b-žaluzie vnitřní</t>
  </si>
  <si>
    <t>m234a-žaluzie vnitřní</t>
  </si>
  <si>
    <t>(3,5+5,4+3,5)*2*2</t>
  </si>
  <si>
    <t>m232b-žaluzie vnitřní</t>
  </si>
  <si>
    <t>m227a-žaluzie vnitřní</t>
  </si>
  <si>
    <t>(3,8+1)*2</t>
  </si>
  <si>
    <t>69</t>
  </si>
  <si>
    <t>55346200</t>
  </si>
  <si>
    <t>žaluzie horizontální interiérové</t>
  </si>
  <si>
    <t>-2133046757</t>
  </si>
  <si>
    <t>70</t>
  </si>
  <si>
    <t>998786311</t>
  </si>
  <si>
    <t>Přesun hmot pro stínění a čalounické úpravy stanovený procentní sazbou (%) z ceny vodorovná dopravní vzdálenost do 50 m ruční (bez užití mechanizace) v objektech výšky (hloubky) do 6 m</t>
  </si>
  <si>
    <t>992993492</t>
  </si>
  <si>
    <t>https://podminky.urs.cz/item/CS_URS_2024_01/998786311</t>
  </si>
  <si>
    <t>PP02242 - Zdravotně - technické instalace</t>
  </si>
  <si>
    <t>M. Volf</t>
  </si>
  <si>
    <t xml:space="preserve">    111 - VZT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</si>
  <si>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</si>
  <si>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</si>
  <si>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</si>
  <si>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HZS - Hodinové zúčtovací sazby</t>
  </si>
  <si>
    <t>997013114</t>
  </si>
  <si>
    <t>Vnitrostaveništní doprava suti a vybouraných hmot vodorovně do 50 m s naložením základní pro budovy a haly výšky přes 12 do 15 m</t>
  </si>
  <si>
    <t>-1212552115</t>
  </si>
  <si>
    <t>https://podminky.urs.cz/item/CS_URS_2024_01/997013114</t>
  </si>
  <si>
    <t>799935229</t>
  </si>
  <si>
    <t>-916705091</t>
  </si>
  <si>
    <t>932303018</t>
  </si>
  <si>
    <t>111</t>
  </si>
  <si>
    <t>VZT</t>
  </si>
  <si>
    <t>R VZT 111221</t>
  </si>
  <si>
    <t xml:space="preserve">Potrubí z trub PVC lepené  DN 100 mm odvětráno do fasády skrz okno </t>
  </si>
  <si>
    <t>-904933459</t>
  </si>
  <si>
    <t>Poznámka k položce:_x000d_
nuceně odvětrávané skříně na chemikálie s odtahem do fasády</t>
  </si>
  <si>
    <t>R VZT 111222</t>
  </si>
  <si>
    <t>Jedna skleněná okenní výplň vyndána a nahrazena plnou dřevěnou výplní s otvory pro odvětrávací potrubí + mřížky</t>
  </si>
  <si>
    <t>soubor</t>
  </si>
  <si>
    <t>1740859991</t>
  </si>
  <si>
    <t>R VZT 111223</t>
  </si>
  <si>
    <t>Ochrana potrubí termoizolačními trubicemi z pěnového polyetylenu PE přilepenými v příčných a podélných spojích, tloušťky izolace přes 20 do 25 mm, vnitřního průměru izolace DN přes 89 do 110 mm s vnější hliníkovou fólií</t>
  </si>
  <si>
    <t>1099574427</t>
  </si>
  <si>
    <t>Poznámka k položce:_x000d_
ochrana potrubí odvětrání</t>
  </si>
  <si>
    <t>721</t>
  </si>
  <si>
    <t>Zdravotechnika - vnitřní kanalizace</t>
  </si>
  <si>
    <t>721171904</t>
  </si>
  <si>
    <t>Opravy odpadního potrubí plastového vsazení odbočky do potrubí DN 75</t>
  </si>
  <si>
    <t>-336241114</t>
  </si>
  <si>
    <t>https://podminky.urs.cz/item/CS_URS_2024_01/721171904</t>
  </si>
  <si>
    <t>721173722</t>
  </si>
  <si>
    <t>Potrubí z trub polyetylenových svařované připojovací DN 40</t>
  </si>
  <si>
    <t>-1856767575</t>
  </si>
  <si>
    <t>https://podminky.urs.cz/item/CS_URS_2024_01/721173722</t>
  </si>
  <si>
    <t>721174042</t>
  </si>
  <si>
    <t>Potrubí z trub polypropylenových připojovací DN 40</t>
  </si>
  <si>
    <t>319275724</t>
  </si>
  <si>
    <t>https://podminky.urs.cz/item/CS_URS_2024_01/721174042</t>
  </si>
  <si>
    <t>721174043</t>
  </si>
  <si>
    <t>Potrubí z trub polypropylenových připojovací DN 50</t>
  </si>
  <si>
    <t>-1972583765</t>
  </si>
  <si>
    <t>https://podminky.urs.cz/item/CS_URS_2024_01/721174043</t>
  </si>
  <si>
    <t>721226512</t>
  </si>
  <si>
    <t>Zápachové uzávěrky podomítkové (Pe) s krycí deskou pro pračku a myčku DN 50</t>
  </si>
  <si>
    <t>138216694</t>
  </si>
  <si>
    <t>https://podminky.urs.cz/item/CS_URS_2024_01/721226512</t>
  </si>
  <si>
    <t>R721290122</t>
  </si>
  <si>
    <t>výkonné a tiché sanitární čerpadlo pro veškeré odpadní vody bez obsahu fekálií</t>
  </si>
  <si>
    <t>-344040949</t>
  </si>
  <si>
    <t xml:space="preserve">Poznámka k položce:_x000d_
2dB(A) čerpání do výšky až 7 m, 230 V,  400 W, Krytí IP 44,  Rozměry d x h x v (mm) 375 x 185 x 277</t>
  </si>
  <si>
    <t>721290111</t>
  </si>
  <si>
    <t>Zkouška těsnosti kanalizace v objektech vodou do DN 125</t>
  </si>
  <si>
    <t>1533670548</t>
  </si>
  <si>
    <t>https://podminky.urs.cz/item/CS_URS_2024_01/721290111</t>
  </si>
  <si>
    <t>998721103</t>
  </si>
  <si>
    <t>Přesun hmot pro vnitřní kanalizaci stanovený z hmotnosti přesunovaného materiálu vodorovná dopravní vzdálenost do 50 m základní v objektech výšky přes 12 do 24 m</t>
  </si>
  <si>
    <t>1388314510</t>
  </si>
  <si>
    <t>https://podminky.urs.cz/item/CS_URS_2024_01/998721103</t>
  </si>
  <si>
    <t>722</t>
  </si>
  <si>
    <t>Zdravotechnika - vnitřní vodovod</t>
  </si>
  <si>
    <t>722170942</t>
  </si>
  <si>
    <t>Oprava vodovodního potrubí z plastových trub spojky pro trubky nátrubkové G 1/2</t>
  </si>
  <si>
    <t>-141307567</t>
  </si>
  <si>
    <t>https://podminky.urs.cz/item/CS_URS_2024_01/722170942</t>
  </si>
  <si>
    <t>722175002</t>
  </si>
  <si>
    <t>Potrubí z plastových trubek z polypropylenu PP-RCT svařovaných polyfúzně D 20 x 2,8</t>
  </si>
  <si>
    <t>-1242307733</t>
  </si>
  <si>
    <t>https://podminky.urs.cz/item/CS_URS_2024_01/722175002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</si>
  <si>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</si>
  <si>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</si>
  <si>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1719751162</t>
  </si>
  <si>
    <t>https://podminky.urs.cz/item/CS_URS_2024_01/722181231</t>
  </si>
  <si>
    <t>722181251</t>
  </si>
  <si>
    <t>Ochrana potrubí termoizolačními trubicemi z pěnového polyetylenu PE přilepenými v příčných a podélných spojích, tloušťky izolace přes 20 do 25 mm, vnitřního průměru izolace DN do 22 mm</t>
  </si>
  <si>
    <t>428049632</t>
  </si>
  <si>
    <t>https://podminky.urs.cz/item/CS_URS_2024_01/722181251</t>
  </si>
  <si>
    <t>722190901</t>
  </si>
  <si>
    <t>Opravy ostatní uzavření nebo otevření vodovodního potrubí při opravách včetně vypuštění a napuštění</t>
  </si>
  <si>
    <t>1529317209</t>
  </si>
  <si>
    <t>https://podminky.urs.cz/item/CS_URS_2024_01/722190901</t>
  </si>
  <si>
    <t>722220152</t>
  </si>
  <si>
    <t>Armatury s jedním závitem plastové (PPR) PN 20 (SDR 6) DN 20 x G 1/2"</t>
  </si>
  <si>
    <t>36700900</t>
  </si>
  <si>
    <t>https://podminky.urs.cz/item/CS_URS_2024_01/722220152</t>
  </si>
  <si>
    <t>722220161</t>
  </si>
  <si>
    <t>Armatury s jedním závitem plastové (PPR) PN 20 (SDR 6) DN 20 x G 1/2" (nástěnný komplet)</t>
  </si>
  <si>
    <t>-1669323701</t>
  </si>
  <si>
    <t>https://podminky.urs.cz/item/CS_URS_2024_01/722220161</t>
  </si>
  <si>
    <t>722290234</t>
  </si>
  <si>
    <t>Zkoušky, proplach a desinfekce vodovodního potrubí proplach a desinfekce vodovodního potrubí do DN 80</t>
  </si>
  <si>
    <t>-154871745</t>
  </si>
  <si>
    <t>https://podminky.urs.cz/item/CS_URS_2024_01/722290234</t>
  </si>
  <si>
    <t>722290246</t>
  </si>
  <si>
    <t>Zkoušky, proplach a desinfekce vodovodního potrubí zkoušky těsnosti vodovodního potrubí plastového do DN 40</t>
  </si>
  <si>
    <t>-416626527</t>
  </si>
  <si>
    <t>https://podminky.urs.cz/item/CS_URS_2024_01/722290246</t>
  </si>
  <si>
    <t>998722103</t>
  </si>
  <si>
    <t>Přesun hmot pro vnitřní vodovod stanovený z hmotnosti přesunovaného materiálu vodorovná dopravní vzdálenost do 50 m základní v objektech výšky přes 12 do 24 m</t>
  </si>
  <si>
    <t>401797371</t>
  </si>
  <si>
    <t>https://podminky.urs.cz/item/CS_URS_2024_01/998722103</t>
  </si>
  <si>
    <t>725</t>
  </si>
  <si>
    <t>Zdravotechnika - zařizovací předměty</t>
  </si>
  <si>
    <t>725110814</t>
  </si>
  <si>
    <t>Demontáž klozetů kombi</t>
  </si>
  <si>
    <t>-525135779</t>
  </si>
  <si>
    <t>https://podminky.urs.cz/item/CS_URS_2024_01/725110814</t>
  </si>
  <si>
    <t>725112182</t>
  </si>
  <si>
    <t>Zařízení záchodů kombi klozety s úspornou armaturou odpad svislý</t>
  </si>
  <si>
    <t>-2124911339</t>
  </si>
  <si>
    <t>https://podminky.urs.cz/item/CS_URS_2024_01/725112182</t>
  </si>
  <si>
    <t>R6000287235</t>
  </si>
  <si>
    <t>Zásobník na role toaletního papíru uzamykatelný na papír formát JUMBO 28</t>
  </si>
  <si>
    <t>1628797671</t>
  </si>
  <si>
    <t>Poznámka k položce:_x000d_
typ nutno konzultovat s provozovatelem</t>
  </si>
  <si>
    <t>725129101</t>
  </si>
  <si>
    <t>Pisoárové záchodky montáž ostatních typů keramických</t>
  </si>
  <si>
    <t>2077959788</t>
  </si>
  <si>
    <t>https://podminky.urs.cz/item/CS_URS_2024_01/725129101</t>
  </si>
  <si>
    <t>R111100001</t>
  </si>
  <si>
    <t>Pisoárový tlakový splachovač</t>
  </si>
  <si>
    <t>-330952743</t>
  </si>
  <si>
    <t>R6000034440</t>
  </si>
  <si>
    <t>Pisoár keramický vnější přívod vody</t>
  </si>
  <si>
    <t>766045611</t>
  </si>
  <si>
    <t>725210821</t>
  </si>
  <si>
    <t>Demontáž umyvadel bez výtokových armatur umyvadel</t>
  </si>
  <si>
    <t>-792311123</t>
  </si>
  <si>
    <t>https://podminky.urs.cz/item/CS_URS_2024_01/725210821</t>
  </si>
  <si>
    <t>725211601</t>
  </si>
  <si>
    <t>Umyvadla keramická bílá bez výtokových armatur připevněná na stěnu šrouby bez sloupu nebo krytu na sifon, šířka umyvadla 500 mm</t>
  </si>
  <si>
    <t>1739165399</t>
  </si>
  <si>
    <t>https://podminky.urs.cz/item/CS_URS_2024_01/725211601</t>
  </si>
  <si>
    <t>725219102</t>
  </si>
  <si>
    <t>Umyvadla montáž umyvadel ostatních typů na šrouby</t>
  </si>
  <si>
    <t>-2083563375</t>
  </si>
  <si>
    <t>https://podminky.urs.cz/item/CS_URS_2024_01/725219102</t>
  </si>
  <si>
    <t>725311121</t>
  </si>
  <si>
    <t>Dřezy bez výtokových armatur jednoduché se zápachovou uzávěrkou nerezové s odkapávací plochou 560x480 mm a miskou</t>
  </si>
  <si>
    <t>-1028643717</t>
  </si>
  <si>
    <t>https://podminky.urs.cz/item/CS_URS_2024_01/725311121</t>
  </si>
  <si>
    <t>725319111</t>
  </si>
  <si>
    <t>Dřezy bez výtokových armatur montáž dřezů ostatních typů</t>
  </si>
  <si>
    <t>-1000616461</t>
  </si>
  <si>
    <t>https://podminky.urs.cz/item/CS_URS_2024_01/725319111</t>
  </si>
  <si>
    <t>725813111</t>
  </si>
  <si>
    <t>Ventily rohové bez připojovací trubičky nebo flexi hadičky G 1/2"</t>
  </si>
  <si>
    <t>-883297499</t>
  </si>
  <si>
    <t>https://podminky.urs.cz/item/CS_URS_2024_01/725813111</t>
  </si>
  <si>
    <t>725813112</t>
  </si>
  <si>
    <t>Ventily rohové bez připojovací trubičky nebo flexi hadičky pračkové G 3/4"</t>
  </si>
  <si>
    <t>-2122017249</t>
  </si>
  <si>
    <t>https://podminky.urs.cz/item/CS_URS_2024_01/725813112</t>
  </si>
  <si>
    <t>725820801</t>
  </si>
  <si>
    <t>Demontáž baterií nástěnných do G 3/4</t>
  </si>
  <si>
    <t>1131478520</t>
  </si>
  <si>
    <t>https://podminky.urs.cz/item/CS_URS_2024_01/725820801</t>
  </si>
  <si>
    <t>725821312</t>
  </si>
  <si>
    <t>Baterie dřezové nástěnné pákové s otáčivým kulatým ústím a délkou ramínka 300 mm</t>
  </si>
  <si>
    <t>1769636314</t>
  </si>
  <si>
    <t>https://podminky.urs.cz/item/CS_URS_2024_01/725821312</t>
  </si>
  <si>
    <t>725822631</t>
  </si>
  <si>
    <t>Baterie umyvadlové stojánkové klasické bez výpusti s otáčivým ústím 150 mm</t>
  </si>
  <si>
    <t>-1372583055</t>
  </si>
  <si>
    <t>https://podminky.urs.cz/item/CS_URS_2024_01/725822631</t>
  </si>
  <si>
    <t>725829121</t>
  </si>
  <si>
    <t>Baterie umyvadlové montáž ostatních typů nástěnných pákových nebo klasických</t>
  </si>
  <si>
    <t>-1913799466</t>
  </si>
  <si>
    <t>https://podminky.urs.cz/item/CS_URS_2024_01/725829121</t>
  </si>
  <si>
    <t>-1113621594</t>
  </si>
  <si>
    <t>R6000005850</t>
  </si>
  <si>
    <t xml:space="preserve">Baterie umyvadlová nástěnná  pouze studená voda</t>
  </si>
  <si>
    <t>-262562188</t>
  </si>
  <si>
    <t>725860811</t>
  </si>
  <si>
    <t>Demontáž zápachových uzávěrek pro zařizovací předměty jednoduchých</t>
  </si>
  <si>
    <t>2143349862</t>
  </si>
  <si>
    <t>https://podminky.urs.cz/item/CS_URS_2024_01/725860811</t>
  </si>
  <si>
    <t>725861102</t>
  </si>
  <si>
    <t>Zápachové uzávěrky zařizovacích předmětů pro umyvadla DN 40</t>
  </si>
  <si>
    <t>419833683</t>
  </si>
  <si>
    <t>https://podminky.urs.cz/item/CS_URS_2024_01/725861102</t>
  </si>
  <si>
    <t>725862103</t>
  </si>
  <si>
    <t>Zápachové uzávěrky zařizovacích předmětů pro dřezy DN 40/50</t>
  </si>
  <si>
    <t>298170113</t>
  </si>
  <si>
    <t>https://podminky.urs.cz/item/CS_URS_2024_01/725862103</t>
  </si>
  <si>
    <t>725862123</t>
  </si>
  <si>
    <t>Zápachové uzávěrky zařizovacích předmětů pro dvojdřezy s přípojkou pro pračku nebo myčku DN 40/50</t>
  </si>
  <si>
    <t>-995113059</t>
  </si>
  <si>
    <t>https://podminky.urs.cz/item/CS_URS_2024_01/725862123</t>
  </si>
  <si>
    <t>725863311</t>
  </si>
  <si>
    <t>Zápachové uzávěrky zařizovacích předmětů pro bidety DN 40</t>
  </si>
  <si>
    <t>1305206353</t>
  </si>
  <si>
    <t>https://podminky.urs.cz/item/CS_URS_2024_01/725863311</t>
  </si>
  <si>
    <t>725865411</t>
  </si>
  <si>
    <t>Zápachové uzávěrky zařizovacích předmětů pro pisoáry DN 32/40</t>
  </si>
  <si>
    <t>1774477092</t>
  </si>
  <si>
    <t>https://podminky.urs.cz/item/CS_URS_2024_01/725865411</t>
  </si>
  <si>
    <t>998725103</t>
  </si>
  <si>
    <t>Přesun hmot pro zařizovací předměty stanovený z hmotnosti přesunovaného materiálu vodorovná dopravní vzdálenost do 50 m základní v objektech výšky přes 12 do 24 m</t>
  </si>
  <si>
    <t>-1954862399</t>
  </si>
  <si>
    <t>https://podminky.urs.cz/item/CS_URS_2024_01/998725103</t>
  </si>
  <si>
    <t>HZS</t>
  </si>
  <si>
    <t>Hodinové zúčtovací sazby</t>
  </si>
  <si>
    <t>HZS2211</t>
  </si>
  <si>
    <t>Hodinové zúčtovací sazby profesí PSV provádění stavebních instalací instalatér</t>
  </si>
  <si>
    <t>hod</t>
  </si>
  <si>
    <t>512</t>
  </si>
  <si>
    <t>-1961223069</t>
  </si>
  <si>
    <t>https://podminky.urs.cz/item/CS_URS_2024_01/HZS2211</t>
  </si>
  <si>
    <t>PP02243 - Elektroinstalace</t>
  </si>
  <si>
    <t>Soupis:</t>
  </si>
  <si>
    <t>PP022431 - Elektroinstalace - materiál</t>
  </si>
  <si>
    <t>ing. Ivan Kobza</t>
  </si>
  <si>
    <t>Poznámka - během prací na silnoproudu se musí brát ohled na současnou strukturu a zásuvky, aby se nezničily</t>
  </si>
  <si>
    <t>D1 - materiál - rozvaděče</t>
  </si>
  <si>
    <t>D2 - materiál - spínače</t>
  </si>
  <si>
    <t xml:space="preserve">D3 - materiál - zásuvky </t>
  </si>
  <si>
    <t>D4 - materiál - montážní materiál</t>
  </si>
  <si>
    <t>D5 - materiál - protipožární přepážky</t>
  </si>
  <si>
    <t xml:space="preserve">D6 - materiál - svítidla  a  jejich příslušenství</t>
  </si>
  <si>
    <t>D7 - materiál - dodávky</t>
  </si>
  <si>
    <t>D8 - materiál - kabely a vodiče</t>
  </si>
  <si>
    <t>D9 - materiál - datová sítˇ LAN + slaboporudé rozvody</t>
  </si>
  <si>
    <t>D10 - materiál - ostatní</t>
  </si>
  <si>
    <t>D1</t>
  </si>
  <si>
    <t>materiál - rozvaděče</t>
  </si>
  <si>
    <t>345128110</t>
  </si>
  <si>
    <t xml:space="preserve">RX02A - podružný oceloplechový skříňový rozvaděč,rozměr  600x2000x200mm, IP30,In 125A, Ics 10kA, č.výkresu projektové doklumentace 1.4.3-2</t>
  </si>
  <si>
    <t>materiál</t>
  </si>
  <si>
    <t>345128110.1</t>
  </si>
  <si>
    <t xml:space="preserve">RX02B - podružný oceloplechový skříňový rozvaděč,rozměr  600x2000x200mm, IP30,In 125A, Ics 10kA, č.výkresu projektové doklumentace 1.4.3-2</t>
  </si>
  <si>
    <t>D2</t>
  </si>
  <si>
    <t>materiál - spínače</t>
  </si>
  <si>
    <t>345355146</t>
  </si>
  <si>
    <t>Spínač jednopólový pod omítku, 10A/250V, řaz.1 IP20</t>
  </si>
  <si>
    <t>345355211</t>
  </si>
  <si>
    <t>Kryt spínače bílý</t>
  </si>
  <si>
    <t>345355104</t>
  </si>
  <si>
    <t>Rámeček jednonásobný bílý</t>
  </si>
  <si>
    <t>345355148</t>
  </si>
  <si>
    <t>Přepínač sériový pod omítku, 10A/250V, řaz.5 IP20</t>
  </si>
  <si>
    <t>345355216</t>
  </si>
  <si>
    <t>Kryt spínače bílý - dělený</t>
  </si>
  <si>
    <t>345355151</t>
  </si>
  <si>
    <t>Přepínač střídavý pod omítku, 10A/250V, řaz.6 IP20</t>
  </si>
  <si>
    <t>345355152</t>
  </si>
  <si>
    <t>Přepínač střídavý dvojitý pod omítku, 10A/250V, řaz.6+6 IP20</t>
  </si>
  <si>
    <t>345355169</t>
  </si>
  <si>
    <t xml:space="preserve">Přepínač křížový pod omítku,  10A/250V, řaz. 7</t>
  </si>
  <si>
    <t>D3</t>
  </si>
  <si>
    <t xml:space="preserve">materiál - zásuvky </t>
  </si>
  <si>
    <t>358111232</t>
  </si>
  <si>
    <t xml:space="preserve">Zásuvka 16A/230V  jednonásobná IP20 pod omítku bílá</t>
  </si>
  <si>
    <t>345355105</t>
  </si>
  <si>
    <t>Rámeček dvojnásobný bílý</t>
  </si>
  <si>
    <t>345355105.1</t>
  </si>
  <si>
    <t>Rámeček trojnásobný bílý</t>
  </si>
  <si>
    <t>358111236</t>
  </si>
  <si>
    <t xml:space="preserve">Zásuvka 16A/230V  jednonásobná IP20 do parapetního kanálu karmínová (45x45 )</t>
  </si>
  <si>
    <t>358111230</t>
  </si>
  <si>
    <t xml:space="preserve">Zásuvka 16A/230V  jednonásobná IP20 do parapetního kanálu bílá (45x45 )</t>
  </si>
  <si>
    <t>358111279</t>
  </si>
  <si>
    <t xml:space="preserve">Zásuvka 16A/230V  jednonásobná IP20 do parapetního kanálu s přpěťovou ochranou typ 3 a signalizací karmínová (45x45)</t>
  </si>
  <si>
    <t>345355118</t>
  </si>
  <si>
    <t>Rámeček dvojnásobný, bílý pro přístroje 45x45</t>
  </si>
  <si>
    <t>345355120</t>
  </si>
  <si>
    <t>Rámeček čtyřnásobný, karmínový pro přístroje 45x45</t>
  </si>
  <si>
    <t>D4</t>
  </si>
  <si>
    <t>materiál - montážní materiál</t>
  </si>
  <si>
    <t>345711232</t>
  </si>
  <si>
    <t>Krabice přístrojová pod omítku</t>
  </si>
  <si>
    <t>345711241</t>
  </si>
  <si>
    <t>Krabice odbočná pod omítku</t>
  </si>
  <si>
    <t>345711264</t>
  </si>
  <si>
    <t>Krabice rozvodná pod omítku</t>
  </si>
  <si>
    <t>345711268</t>
  </si>
  <si>
    <t>Krabice přístrojová do parapetního kanálu</t>
  </si>
  <si>
    <t>345711299</t>
  </si>
  <si>
    <t>Krabice rozvodná 6455-11</t>
  </si>
  <si>
    <t>202851210</t>
  </si>
  <si>
    <t>Drátěný kabelový žlab 50/50 FeZn</t>
  </si>
  <si>
    <t>202851219</t>
  </si>
  <si>
    <t>Nosník kabelového žlab 50 FeZn</t>
  </si>
  <si>
    <t>202851211</t>
  </si>
  <si>
    <t>Drátěný kabelový žlab 100/50 FeZn</t>
  </si>
  <si>
    <t>202851220</t>
  </si>
  <si>
    <t>Nosník kabelového žlab 100 FeZn</t>
  </si>
  <si>
    <t>211126000</t>
  </si>
  <si>
    <t>Ocelová nosná konstrukce všeobecně kg</t>
  </si>
  <si>
    <t>kg</t>
  </si>
  <si>
    <t>72</t>
  </si>
  <si>
    <t>314324118</t>
  </si>
  <si>
    <t>Hmoždinky univerzální 10x60</t>
  </si>
  <si>
    <t>74</t>
  </si>
  <si>
    <t>223314308</t>
  </si>
  <si>
    <t xml:space="preserve">Parapetní kanál  PVC 140x110 včetně příslušenství</t>
  </si>
  <si>
    <t>76</t>
  </si>
  <si>
    <t>223314384</t>
  </si>
  <si>
    <t>Stínící přepážka kovová do parapetního žlabu</t>
  </si>
  <si>
    <t>78</t>
  </si>
  <si>
    <t>D5</t>
  </si>
  <si>
    <t>materiál - protipožární přepážky</t>
  </si>
  <si>
    <t>246122186</t>
  </si>
  <si>
    <t>Požární prostupy stěnou</t>
  </si>
  <si>
    <t>80</t>
  </si>
  <si>
    <t>D6</t>
  </si>
  <si>
    <t xml:space="preserve">materiál - svítidla  a  jejich příslušenství</t>
  </si>
  <si>
    <t>348531000</t>
  </si>
  <si>
    <t>A - přisazené LED svítidlo s opálovým krytem 19W, 2650lm, IP40</t>
  </si>
  <si>
    <t>82</t>
  </si>
  <si>
    <t>348531001</t>
  </si>
  <si>
    <t>B - přisazené LED svítidlo s mikroprizmatickým krytem 28W 4200lm, IP40</t>
  </si>
  <si>
    <t>84</t>
  </si>
  <si>
    <t>348531002</t>
  </si>
  <si>
    <t>C - přisazené LED svítidlo s mikroprizmatickým krytem 34W 3800lm, IP40</t>
  </si>
  <si>
    <t>86</t>
  </si>
  <si>
    <t>348531003</t>
  </si>
  <si>
    <t>D - přisazené LED svítidlo s opálovým krytem 26W, 3300lm, IP40</t>
  </si>
  <si>
    <t>88</t>
  </si>
  <si>
    <t>348531005</t>
  </si>
  <si>
    <t>E - přisazené LED svítidlo s mikroprizmatickým krytem 46W 5800lm, IP40</t>
  </si>
  <si>
    <t>90</t>
  </si>
  <si>
    <t>348531006</t>
  </si>
  <si>
    <t>F - nástěnné LED svítidlo 15W, 1500lm, IP20</t>
  </si>
  <si>
    <t>92</t>
  </si>
  <si>
    <t>R0001</t>
  </si>
  <si>
    <t>Příplatek za ekolikvidaci svítidla a světelného zdroje</t>
  </si>
  <si>
    <t>94</t>
  </si>
  <si>
    <t>D7</t>
  </si>
  <si>
    <t>materiál - dodávky</t>
  </si>
  <si>
    <t>228104104</t>
  </si>
  <si>
    <t>Ventilátor ( odvětrání skříně na chemikálie, přívodní a odvodní ventilátor, spínáno samostatným spínačem)</t>
  </si>
  <si>
    <t>96</t>
  </si>
  <si>
    <t>D8</t>
  </si>
  <si>
    <t>materiál - kabely a vodiče</t>
  </si>
  <si>
    <t>341110367</t>
  </si>
  <si>
    <t>Kabel silový Cu, PVC izolace 450V/2,5kV, -40ºC - +70ºC, CYKYJ 3x1,5 mm2 odolnost proti šíření plamene dle ČSN EN 60332-1</t>
  </si>
  <si>
    <t>98</t>
  </si>
  <si>
    <t>341110370</t>
  </si>
  <si>
    <t>Kabel silový Cu, PVC izolace 450V/2,5kV, -40ºC - +70ºC, CYKYJ 3x2,5 mm2 odolnost proti šíření plamene dle ČSN EN 60332-1</t>
  </si>
  <si>
    <t>100</t>
  </si>
  <si>
    <t>341110944</t>
  </si>
  <si>
    <t>Kabel silový Cu, PVC izolace 450V/2,5kV, -40ºC - +70ºC, CYKY J 5x1,5 mm2 odolnost proti šíření plamene dle ČSN EN 60332-1</t>
  </si>
  <si>
    <t>102</t>
  </si>
  <si>
    <t>341122100</t>
  </si>
  <si>
    <t>Vodič CYA 4 zž - PVC izolovaný jednožilový vodič pro vnitřní vedení</t>
  </si>
  <si>
    <t>104</t>
  </si>
  <si>
    <t>341122102</t>
  </si>
  <si>
    <t>Vodič CYA 25 zž - PVC izolovaný jednožilový vodič pro vnitřní vedení</t>
  </si>
  <si>
    <t>106</t>
  </si>
  <si>
    <t>D9</t>
  </si>
  <si>
    <t>materiál - datová sítˇ LAN + slaboporudé rozvody</t>
  </si>
  <si>
    <t>345218939</t>
  </si>
  <si>
    <t>Elektroinstalační trubka ohebná PVC 2323</t>
  </si>
  <si>
    <t>110</t>
  </si>
  <si>
    <t>341564099</t>
  </si>
  <si>
    <t>Protahovací drát do trubek AY 2,5</t>
  </si>
  <si>
    <t>112</t>
  </si>
  <si>
    <t>114</t>
  </si>
  <si>
    <t>116</t>
  </si>
  <si>
    <t>341572306</t>
  </si>
  <si>
    <t>Kabel UTP cat 5e</t>
  </si>
  <si>
    <t>118</t>
  </si>
  <si>
    <t>343126128</t>
  </si>
  <si>
    <t>Zásuvka 1x RJ45 cat 5e (z toho 5 do par. kanálu a 5 do inst. krabičky)</t>
  </si>
  <si>
    <t>120</t>
  </si>
  <si>
    <t>341100000</t>
  </si>
  <si>
    <t>WIFI - viz. specifikace v části projektu D.1.4.3.6</t>
  </si>
  <si>
    <t>122</t>
  </si>
  <si>
    <t>341572328</t>
  </si>
  <si>
    <t xml:space="preserve">Kabely HDMI  včetně ukončení</t>
  </si>
  <si>
    <t>124</t>
  </si>
  <si>
    <t>3419000001</t>
  </si>
  <si>
    <t>Doplnění do stávajících datových rozvaděčů 2x switch 48 port 1Gbit a 1x switch 48 port 10 Gbit dle specifikace v části projektu D.1.4.3.7</t>
  </si>
  <si>
    <t>1122339458</t>
  </si>
  <si>
    <t>D10</t>
  </si>
  <si>
    <t>materiál - ostatní</t>
  </si>
  <si>
    <t>341000000</t>
  </si>
  <si>
    <t xml:space="preserve">Drobný jednicový materiál, jehož podíl na celkových materiálových nákladech je malý, a proto se nespecifikuje, jako: vývodky spojky vodičové do průžezu 16 mm2. sponky, příchytky, drát vázací a svařovací, spojovací materiál,nýty, elektrody…   5% z nosného materiálu</t>
  </si>
  <si>
    <t>126</t>
  </si>
  <si>
    <t>PP022432 - Elektroinstalace - montáž</t>
  </si>
  <si>
    <t>D1 - montáž - rozvaděče</t>
  </si>
  <si>
    <t>D2 - montáž - spínače</t>
  </si>
  <si>
    <t xml:space="preserve">D3 - montáž - zásuvky </t>
  </si>
  <si>
    <t>D4 - montáž - montážní materiál</t>
  </si>
  <si>
    <t>D5 - montáž - protipožární přepážky</t>
  </si>
  <si>
    <t xml:space="preserve">D6 - montáž - svítidla  a  jejich příslušenství</t>
  </si>
  <si>
    <t>D7 - montáž - dodávky</t>
  </si>
  <si>
    <t>D8 - montáž - kabely a vodiče</t>
  </si>
  <si>
    <t>D9 - montáž - datová sítˇ LAN + slaboporudé rozvody</t>
  </si>
  <si>
    <t>D10 - montáž - ostatní</t>
  </si>
  <si>
    <t>montáž - rozvaděče</t>
  </si>
  <si>
    <t>741210201</t>
  </si>
  <si>
    <t>Montáž rozváděčů skříňových nebo panelových bez zapojení vodičů dělitelných, hmotnosti jednoho pole do 100 kg</t>
  </si>
  <si>
    <t>https://podminky.urs.cz/item/CS_URS_2024_01/741210201</t>
  </si>
  <si>
    <t>montáž - spínače</t>
  </si>
  <si>
    <t>741310201</t>
  </si>
  <si>
    <t>Montáž spínačů jedno nebo dvoupólových polozapuštěných nebo zapuštěných,šroubové připojení, vypínačů řazení 1 - jednopólových</t>
  </si>
  <si>
    <t>https://podminky.urs.cz/item/CS_URS_2024_01/741310201</t>
  </si>
  <si>
    <t>741310231</t>
  </si>
  <si>
    <t>Montáž spínačů jedno nebo dvoupólových polozapuštěných nebo zapuštěných, šroubové připojení, přepínačů řazení 5 - sériových</t>
  </si>
  <si>
    <t>https://podminky.urs.cz/item/CS_URS_2024_01/741310231</t>
  </si>
  <si>
    <t>741310233</t>
  </si>
  <si>
    <t>Montáž spínačů jedno nebo dvoupólových polozapuštěných nebo zapuštěných, šroubové připojení, přepínačů řazení 6 - střídavých</t>
  </si>
  <si>
    <t>https://podminky.urs.cz/item/CS_URS_2024_01/741310233</t>
  </si>
  <si>
    <t>741310238</t>
  </si>
  <si>
    <t>Montáž spínačů jedno nebo dvoupólových polozapuštěných nebo zapuštěných, šroubové připojení, přepínačů řazení 6 - střídavých dvojitých</t>
  </si>
  <si>
    <t>https://podminky.urs.cz/item/CS_URS_2024_01/741310238</t>
  </si>
  <si>
    <t>741310239</t>
  </si>
  <si>
    <t>Montáž spínačů jedno nebo dvoupólových polozapuštěných nebo zapuštěných se zapojením vodičů šroubové připojení, pro prostředí normální přepínačů, řazení 7-křížových</t>
  </si>
  <si>
    <t>https://podminky.urs.cz/item/CS_URS_2024_01/741310239</t>
  </si>
  <si>
    <t xml:space="preserve">montáž - zásuvky </t>
  </si>
  <si>
    <t>741313042</t>
  </si>
  <si>
    <t>Montáž zásuvek domovních se zapojením vodičů šroubové připojení polozapuštěných nebo zapuštěných 10/16 A, provedení 2P + PE pro průběžnou montáž</t>
  </si>
  <si>
    <t>https://podminky.urs.cz/item/CS_URS_2024_01/741313042</t>
  </si>
  <si>
    <t>montáž - montážní materiál</t>
  </si>
  <si>
    <t>741112061</t>
  </si>
  <si>
    <t>Montáž krabic elektroinstalačních bez napojení na trubky a lišty, demontáže a montáže víčka a přístroje přístrojových zapuštěných plastových kruhových</t>
  </si>
  <si>
    <t>https://podminky.urs.cz/item/CS_URS_2024_01/741112061</t>
  </si>
  <si>
    <t>741112001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</si>
  <si>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</si>
  <si>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https://podminky.urs.cz/item/CS_URS_2024_01/741112001</t>
  </si>
  <si>
    <t>741112101</t>
  </si>
  <si>
    <t>Montáž rozvodek se zapojením na svorkovnici zapuštěných plastových kruhových</t>
  </si>
  <si>
    <t>https://podminky.urs.cz/item/CS_URS_2024_01/741112101</t>
  </si>
  <si>
    <t>741112111</t>
  </si>
  <si>
    <t>Montáž rozvodek se zapojením vodičů na svorkovnici nástěnných plastových čtyřhranných pro vodiče do o 4 mm2</t>
  </si>
  <si>
    <t>https://podminky.urs.cz/item/CS_URS_2024_01/741112111</t>
  </si>
  <si>
    <t>741910411</t>
  </si>
  <si>
    <t>Montáž žlabů bez stojiny a výložníků kovových s podpěrkami a příslušenstvím bez víka, šířky do 50 mm</t>
  </si>
  <si>
    <t>https://podminky.urs.cz/item/CS_URS_2024_01/741910411</t>
  </si>
  <si>
    <t>741910412</t>
  </si>
  <si>
    <t>Montáž žlabů bez stojiny a výložníků kovových s podpěrkami a příslušenstvím bez víka, šířky do 100 mm</t>
  </si>
  <si>
    <t>https://podminky.urs.cz/item/CS_URS_2024_01/741910412</t>
  </si>
  <si>
    <t>741910502</t>
  </si>
  <si>
    <t>Montáž se zhotovením konstrukce pro rozvodny z profilů tenkostěnných</t>
  </si>
  <si>
    <t>https://podminky.urs.cz/item/CS_URS_2024_01/741910502</t>
  </si>
  <si>
    <t>460932111</t>
  </si>
  <si>
    <t>Osazení kotevních prvků hmoždinek včetně vyvrtání otvorů, pro upevnění elektroinstalací ve stěnách cihelných, vnějšího průměru do 8 mm</t>
  </si>
  <si>
    <t>https://podminky.urs.cz/item/CS_URS_2024_01/460932111</t>
  </si>
  <si>
    <t>741110513</t>
  </si>
  <si>
    <t>Montáž lišt a kanálků elektroinstalačních se spojkami, ohyby a rohy a s nasunutím do krabic vkládacích s víčkem, šířky do přes 120 do 180 mm</t>
  </si>
  <si>
    <t>https://podminky.urs.cz/item/CS_URS_2024_01/741110513</t>
  </si>
  <si>
    <t>741110541</t>
  </si>
  <si>
    <t>Montáž lišt a kanálků elektroinstalačních se spojkami, ohyby a rohy a s nasunutím do krabic doplňkových prvků přepážky podélné oddělovací</t>
  </si>
  <si>
    <t>https://podminky.urs.cz/item/CS_URS_2024_01/741110541</t>
  </si>
  <si>
    <t>montáž - protipožární přepážky</t>
  </si>
  <si>
    <t>741920051</t>
  </si>
  <si>
    <t>Montáž a zhotovení ohnivzdorných konstrukcí pro elektrozařízení přepážek z desek nebo vyztužených omítek silikátových s výplní ve stěnovém průchodu, tl. do 150 mm</t>
  </si>
  <si>
    <t>https://podminky.urs.cz/item/CS_URS_2024_01/741920051</t>
  </si>
  <si>
    <t xml:space="preserve">montáž - svítidla  a  jejich příslušenství</t>
  </si>
  <si>
    <t>741372062</t>
  </si>
  <si>
    <t>Montáž svítidel s integrovaným zdrojem LED se zapojením vodičů interiérových přisazených stropních hranatých nebo kruhových, plochy od 0,09 do 0,36 m2</t>
  </si>
  <si>
    <t>https://podminky.urs.cz/item/CS_URS_2024_01/741372062</t>
  </si>
  <si>
    <t>741372061</t>
  </si>
  <si>
    <t>Montáž svítidel s integrovaným zdrojem LED se zapojením vodičů interiérových přisazených stropních hranatých nebo kruhových, plochy do 0,09 m2</t>
  </si>
  <si>
    <t>https://podminky.urs.cz/item/CS_URS_2024_01/741372061</t>
  </si>
  <si>
    <t>montáž - dodávky</t>
  </si>
  <si>
    <t>HZS.001</t>
  </si>
  <si>
    <t>Montáž ventilátoru ( odvětrání skříně na chemikálie, přívodní a odvodní ventilátor, spínáno samostatným spínačem) 2ks</t>
  </si>
  <si>
    <t>montáž - kabely a vodiče</t>
  </si>
  <si>
    <t>741122611</t>
  </si>
  <si>
    <t>Montáž kabelů měděných bez ukončení uložených pevně plných kulatých nebo bezhalogenových (např.CYKY) počtu a průřezu žil 3x1,5 až 6 mm2</t>
  </si>
  <si>
    <t>https://podminky.urs.cz/item/CS_URS_2024_01/741122611</t>
  </si>
  <si>
    <t>741122641</t>
  </si>
  <si>
    <t>Montáž kabelů měděných bez ukončení uložených pevně plných kulatých nebo bezhalogenových (např.CYKY) počtu a průřezu žil 5x1,5 až 2,5 mm2</t>
  </si>
  <si>
    <t>https://podminky.urs.cz/item/CS_URS_2024_01/741122641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</si>
  <si>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</si>
  <si>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</si>
  <si>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https://podminky.urs.cz/item/CS_URS_2024_01/741120301</t>
  </si>
  <si>
    <t>741120303</t>
  </si>
  <si>
    <t>Montáž vodičů izolovaných měděných bez ukončení uložených pevně plných a laněných s PVC pláštěm, bezhalogenových, ohniodolných (např. CY, CHAH-V) průřezu žíly 25 až 35 mm2</t>
  </si>
  <si>
    <t>https://podminky.urs.cz/item/CS_URS_2024_01/741120303</t>
  </si>
  <si>
    <t>montáž - datová sítˇ LAN + slaboporudé rozvody</t>
  </si>
  <si>
    <t>741110042</t>
  </si>
  <si>
    <t>Montáž trubek elektroinstalačních s nasunutím nebo našroubováním do krabic plastových ohebných, uložených pod omítku, vnější Ø přes 16 do 23 mm</t>
  </si>
  <si>
    <t>https://podminky.urs.cz/item/CS_URS_2024_01/741110042</t>
  </si>
  <si>
    <t>741121101</t>
  </si>
  <si>
    <t>Montáž izolovaných vodičů hliníkových bez ukončení uložených v trubkách nebo lištách zatažených plných a laněných (např. AY, AYY) průřezu žíly 16 až 35 mm2</t>
  </si>
  <si>
    <t>https://podminky.urs.cz/item/CS_URS_2024_01/741121101</t>
  </si>
  <si>
    <t>742121001</t>
  </si>
  <si>
    <t>Montáž kabelů sdělovacích pro vnitřní rozvody počtu žil do 15</t>
  </si>
  <si>
    <t>https://podminky.urs.cz/item/CS_URS_2024_01/742121001</t>
  </si>
  <si>
    <t>742330044</t>
  </si>
  <si>
    <t>Montáž strukturované kabeláže zásuvek datových pod omítku, do nábytku, do parapetního žlabu nebo podlahové krabice 1 až 6 pozic</t>
  </si>
  <si>
    <t>https://podminky.urs.cz/item/CS_URS_2024_01/742330044</t>
  </si>
  <si>
    <t>742330051</t>
  </si>
  <si>
    <t>Montáž strukturované kabeláže zásuvek datových popis portu zásuvky</t>
  </si>
  <si>
    <t>https://podminky.urs.cz/item/CS_URS_2024_01/742330051</t>
  </si>
  <si>
    <t>742330101</t>
  </si>
  <si>
    <t>Montáž strukturované kabeláže měření segmentu metalického s vyhotovením protokolu</t>
  </si>
  <si>
    <t>https://podminky.urs.cz/item/CS_URS_2024_01/742330101</t>
  </si>
  <si>
    <t>742900001</t>
  </si>
  <si>
    <t>-856362271</t>
  </si>
  <si>
    <t>HZS.002</t>
  </si>
  <si>
    <t>Montáž kompletní WIFI 8 ks</t>
  </si>
  <si>
    <t>HZS.003</t>
  </si>
  <si>
    <t>Montáž kabelů HDMI včetně jejich ukončení</t>
  </si>
  <si>
    <t>montáž - ostatní</t>
  </si>
  <si>
    <t>HZS.004</t>
  </si>
  <si>
    <t>Uvedení do provozu a zaškolení obsluhy</t>
  </si>
  <si>
    <t>HZS.005</t>
  </si>
  <si>
    <t>Dokumentace skutečného provedení</t>
  </si>
  <si>
    <t>HZS.006</t>
  </si>
  <si>
    <t>Práce nezahrnuté v cenících 21_M, 46 -M, PSV 800-741, PSV 800-742 a zapsané v montážním deníku a potvrzené investorem</t>
  </si>
  <si>
    <t>HZS.007</t>
  </si>
  <si>
    <t>Koordinace profesí</t>
  </si>
  <si>
    <t>HZS.008</t>
  </si>
  <si>
    <t>Podíl prací jiných profesí než elektro ( zednické, zámečnické…práce)</t>
  </si>
  <si>
    <t>HZS.009</t>
  </si>
  <si>
    <t>Ukončení kabelů smršťovací záklopkou nebo páskou se zapojením bez letování na přístroji nebo svorkovnici v rozvaděči</t>
  </si>
  <si>
    <t>HZS.010</t>
  </si>
  <si>
    <t>Ukončení slaboproudých kabelů včetně protokolu</t>
  </si>
  <si>
    <t>HZS.011</t>
  </si>
  <si>
    <t>Demontáže a úpravy pro elektro</t>
  </si>
  <si>
    <t>741810003</t>
  </si>
  <si>
    <t>Zkoušky a prohlídky elektrických rozvodů a zařízení celková prohlídka a vyhotovení revizní zprávy pro objem montážních prací přes 500 do 1000 tis. Kč</t>
  </si>
  <si>
    <t>https://podminky.urs.cz/item/CS_URS_2024_01/741810003</t>
  </si>
  <si>
    <t>741810011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</si>
  <si>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</si>
  <si>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https://podminky.urs.cz/item/CS_URS_2024_01/741810011</t>
  </si>
  <si>
    <t>741820102</t>
  </si>
  <si>
    <t>Měření osvětlovacího zařízení intenzity osvětlení na pracovišti do 50 svítidel</t>
  </si>
  <si>
    <t>https://podminky.urs.cz/item/CS_URS_2024_01/741820102</t>
  </si>
  <si>
    <t>PP02244 - Neinvestiční náklady</t>
  </si>
  <si>
    <t xml:space="preserve">    771 - Podlahy z dlaždic</t>
  </si>
  <si>
    <t xml:space="preserve">    776 - Podlahy povlakové</t>
  </si>
  <si>
    <t xml:space="preserve">    784 - Dokončovací práce - malby a tapety</t>
  </si>
  <si>
    <t>771</t>
  </si>
  <si>
    <t>Podlahy z dlaždic</t>
  </si>
  <si>
    <t>771573913</t>
  </si>
  <si>
    <t>Výměna keramické dlaždice lepené velikosti přes 9 do 12 ks/m2</t>
  </si>
  <si>
    <t>1540342741</t>
  </si>
  <si>
    <t>https://podminky.urs.cz/item/CS_URS_2024_01/771573913</t>
  </si>
  <si>
    <t>m221-cca 2 m2-dlažba 30/30cm</t>
  </si>
  <si>
    <t>59761135</t>
  </si>
  <si>
    <t>dlažba keramická slinutá nemrazuvzdorná povrch hladký/matný tl do 10mm přes 9 do 12ks/m2</t>
  </si>
  <si>
    <t>1244574911</t>
  </si>
  <si>
    <t>2*1,1 'Přepočtené koeficientem množství</t>
  </si>
  <si>
    <t>998771311</t>
  </si>
  <si>
    <t>Přesun hmot pro podlahy z dlaždic stanovený procentní sazbou (%) z ceny vodorovná dopravní vzdálenost do 50 m ruční (bez užití mechanizace) v objektech výšky do 6 m</t>
  </si>
  <si>
    <t>617637</t>
  </si>
  <si>
    <t>https://podminky.urs.cz/item/CS_URS_2024_01/998771311</t>
  </si>
  <si>
    <t>776</t>
  </si>
  <si>
    <t>Podlahy povlakové</t>
  </si>
  <si>
    <t>776111116</t>
  </si>
  <si>
    <t>Příprava podkladu povlakových podlah a stěn broušení podlah stávajícího podkladu pro odstranění lepidla (po starých krytinách)</t>
  </si>
  <si>
    <t>-982502166</t>
  </si>
  <si>
    <t>m223,m223b-1,m223b-2</t>
  </si>
  <si>
    <t>2,4*0,7+2,4*1,2*0,5+3*2,24+3,5*4,2</t>
  </si>
  <si>
    <t>776111311</t>
  </si>
  <si>
    <t>Příprava podkladu povlakových podlah a stěn vysátí podlah</t>
  </si>
  <si>
    <t>-59320914</t>
  </si>
  <si>
    <t>776121321</t>
  </si>
  <si>
    <t>Příprava podkladu povlakových podlah a stěn penetrace neředěná podlah</t>
  </si>
  <si>
    <t>1428986737</t>
  </si>
  <si>
    <t>776141121</t>
  </si>
  <si>
    <t>Příprava podkladu povlakových podlah a stěn vyrovnání samonivelační stěrkou podlah min.pevnosti 30 MPa, tloušťky do 3 mm</t>
  </si>
  <si>
    <t>773668829</t>
  </si>
  <si>
    <t>776201812</t>
  </si>
  <si>
    <t>Demontáž povlakových podlahovin lepených ručně s podložkou</t>
  </si>
  <si>
    <t>600154086</t>
  </si>
  <si>
    <t>776221111</t>
  </si>
  <si>
    <t>Montáž podlahovin z PVC lepením standardním lepidlem z pásů</t>
  </si>
  <si>
    <t>1348441188</t>
  </si>
  <si>
    <t>284122851-01</t>
  </si>
  <si>
    <t>krytina podlahová v rolích heterogenní tl 2,25mm (nášlap 0,7mm), oblast použití: 34-43</t>
  </si>
  <si>
    <t>2040811663</t>
  </si>
  <si>
    <t>216,205*1,1 'Přepočtené koeficientem množství</t>
  </si>
  <si>
    <t>776223111</t>
  </si>
  <si>
    <t>Montáž podlahovin z PVC spoj podlah svařováním za tepla (včetně frézování)</t>
  </si>
  <si>
    <t>332317236</t>
  </si>
  <si>
    <t>(2,4*0,7+2,4*1,2*0,5+3*2,24+3,5*4,2)/2</t>
  </si>
  <si>
    <t>2*(2,4+3+2,4+2,24+3,5+4,2)</t>
  </si>
  <si>
    <t>7,6*5,9/2</t>
  </si>
  <si>
    <t>2*(7,6+5,9)</t>
  </si>
  <si>
    <t>(5,3*5+2,2*1,5)/2</t>
  </si>
  <si>
    <t>2*(5,3+6,4)</t>
  </si>
  <si>
    <t>(3*0,8+4,1*1,4)/2</t>
  </si>
  <si>
    <t>2*(4,1+2,2)</t>
  </si>
  <si>
    <t>3,45*5,3/2</t>
  </si>
  <si>
    <t>2*(3,45+5,3)</t>
  </si>
  <si>
    <t>(2,8*1,5+3,5*5,3)/2</t>
  </si>
  <si>
    <t>2*(3,5+6,7)</t>
  </si>
  <si>
    <t>(7*6,7+3*0,8)/2</t>
  </si>
  <si>
    <t>2*(7+7,5)</t>
  </si>
  <si>
    <t>3,5*5,3/2</t>
  </si>
  <si>
    <t>2*(3,5+5,3)</t>
  </si>
  <si>
    <t>776410811</t>
  </si>
  <si>
    <t>Demontáž soklíků nebo lišt pryžových nebo plastových</t>
  </si>
  <si>
    <t>577786828</t>
  </si>
  <si>
    <t>m223,m223b-1,m223b-2-sokl</t>
  </si>
  <si>
    <t>2*(2,4+2+3,5+6,551)</t>
  </si>
  <si>
    <t>m227a-sokl</t>
  </si>
  <si>
    <t>m227b-sokl</t>
  </si>
  <si>
    <t>m238-sokl</t>
  </si>
  <si>
    <t>m238a-sokl</t>
  </si>
  <si>
    <t>m238b-sokl</t>
  </si>
  <si>
    <t>m236-sokl</t>
  </si>
  <si>
    <t>m232a-sokl</t>
  </si>
  <si>
    <t>776411111</t>
  </si>
  <si>
    <t>Montáž soklíků lepením obvodových, výšky do 80 mm</t>
  </si>
  <si>
    <t>-618989326</t>
  </si>
  <si>
    <t>238b-sokl</t>
  </si>
  <si>
    <t>28411003</t>
  </si>
  <si>
    <t>lišta soklová PVC 30x30mm</t>
  </si>
  <si>
    <t>-1666517854</t>
  </si>
  <si>
    <t>182,98*1,02 'Přepočtené koeficientem množství</t>
  </si>
  <si>
    <t>998776311</t>
  </si>
  <si>
    <t>Přesun hmot pro podlahy povlakové stanovený procentní sazbou (%) z ceny vodorovná dopravní vzdálenost do 50 m ruční (bez užití mechanizace) v objektech výšky do 6 m</t>
  </si>
  <si>
    <t>-1631689165</t>
  </si>
  <si>
    <t>https://podminky.urs.cz/item/CS_URS_2024_01/998776311</t>
  </si>
  <si>
    <t>784</t>
  </si>
  <si>
    <t>Dokončovací práce - malby a tapety</t>
  </si>
  <si>
    <t>784121001</t>
  </si>
  <si>
    <t>Oškrabání malby v místnostech výšky do 3,80 m</t>
  </si>
  <si>
    <t>1389954062</t>
  </si>
  <si>
    <t>2*(42,7+2,9)*0,9</t>
  </si>
  <si>
    <t>(2,4+0,7*2+1,8)*3,12</t>
  </si>
  <si>
    <t>2*(3,444+6,551)*3,12-3,444*2</t>
  </si>
  <si>
    <t>2*(3,5+6,551+0,3)*3,12-3,2*2-1,7*3,12</t>
  </si>
  <si>
    <t>2*(7,112+7,3+0,3*2)*3,12-6,2*2</t>
  </si>
  <si>
    <t>2*(4,7+7,2+0,3)*3,12</t>
  </si>
  <si>
    <t>2*(7,6+5,9)*3,12-3,9*2</t>
  </si>
  <si>
    <t>2*(5,3+6,4+0,3)*3,12</t>
  </si>
  <si>
    <t>m229-strop</t>
  </si>
  <si>
    <t>m229-stěny</t>
  </si>
  <si>
    <t>2*(5,3+5+0,3)*3,12</t>
  </si>
  <si>
    <t>2*(15,7+8+1+0,6*3)*3,12-5*2*2-3,8*2-5,4*2-3,9*2</t>
  </si>
  <si>
    <t>m229c-strop</t>
  </si>
  <si>
    <t>m229c-stěny</t>
  </si>
  <si>
    <t>2*(2,2+1,4)*3,12</t>
  </si>
  <si>
    <t>2*(2,4+1,7)*3,12</t>
  </si>
  <si>
    <t>2*(3,4+6,5)*3,12-3,2*2</t>
  </si>
  <si>
    <t>2*(3,4+6,5+0,3)*3,12-3,1*2</t>
  </si>
  <si>
    <t>2*(4,1+2,2)*3,12</t>
  </si>
  <si>
    <t>2*(3,45+5,3)*3,12-3*2-0,9*2</t>
  </si>
  <si>
    <t>2*(3,5+6,7)*3,12-3*2</t>
  </si>
  <si>
    <t>2*(7+7,5)*3,12-6*2</t>
  </si>
  <si>
    <t>2*(4,1+8)*3,12</t>
  </si>
  <si>
    <t>2*(8+14,5+0,6*4)*3,12-(3,5+5,4+3,4)*2*2</t>
  </si>
  <si>
    <t>2*(5,1+7,1)*3,12</t>
  </si>
  <si>
    <t>2*(4,1+2,1)*3,12</t>
  </si>
  <si>
    <t>2*(3,5+5,3)*3,12-3,5*2</t>
  </si>
  <si>
    <t>2*(3,4+6,8)*3,12-3,4*2</t>
  </si>
  <si>
    <t>m228-strop</t>
  </si>
  <si>
    <t>m228-stěny-nad obkladem</t>
  </si>
  <si>
    <t>2*(3,3+3,1)*1,62</t>
  </si>
  <si>
    <t>m228a-strop</t>
  </si>
  <si>
    <t>m228a-stěny-nad obkladem</t>
  </si>
  <si>
    <t>2*(3,4+4,4+1+1,5+1+2,1)*1,12</t>
  </si>
  <si>
    <t>m226-strop</t>
  </si>
  <si>
    <t>m226-stěny-nad obklady</t>
  </si>
  <si>
    <t>2*(3,4+3,1)*1,62</t>
  </si>
  <si>
    <t>2*(2,2+4,4+1+2,1+1+1,4+1+2,1)*1,12</t>
  </si>
  <si>
    <t>784121011</t>
  </si>
  <si>
    <t>Rozmývání podkladu po oškrabání malby v místnostech výšky do 3,80 m</t>
  </si>
  <si>
    <t>676199415</t>
  </si>
  <si>
    <t>784181001</t>
  </si>
  <si>
    <t>Pačokování jednonásobné v místnostech výšky do 3,80 m</t>
  </si>
  <si>
    <t>1811933551</t>
  </si>
  <si>
    <t>(3,5+2,24)*3,12*2</t>
  </si>
  <si>
    <t>784211131</t>
  </si>
  <si>
    <t>Malby z malířských směsí oděruvzdorných za mokra dvojnásobné, bílé za mokra oděruvzdorné minimálně v místnostech výšky do 3,80 m</t>
  </si>
  <si>
    <t>620243981</t>
  </si>
  <si>
    <t>PP0224VON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</si>
  <si>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</si>
  <si>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</si>
  <si>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</si>
  <si>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</si>
  <si>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</si>
  <si>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</si>
  <si>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</si>
  <si>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</si>
  <si>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</si>
  <si>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</si>
  <si>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</si>
  <si>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</si>
  <si>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</si>
  <si>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-1899477074</t>
  </si>
  <si>
    <t>https://podminky.urs.cz/item/CS_URS_2024_01/013254000</t>
  </si>
  <si>
    <t xml:space="preserve">Poznámka k položce:_x000d_
v tištěné a digitální verzi v počtu požadovaném v zadávací dokumentaci </t>
  </si>
  <si>
    <t>013294000</t>
  </si>
  <si>
    <t>Dodavatelská a dílenská dokumentace</t>
  </si>
  <si>
    <t>-2103636540</t>
  </si>
  <si>
    <t>https://podminky.urs.cz/item/CS_URS_2024_01/013294000</t>
  </si>
  <si>
    <t>Poznámka k položce:_x000d_
zahrnuje náklady na veškerou výrobní a dílenskou dokumentaci potřebnou k provedení stavby apod.</t>
  </si>
  <si>
    <t>VRN3</t>
  </si>
  <si>
    <t>Zařízení staveniště</t>
  </si>
  <si>
    <t>030001000</t>
  </si>
  <si>
    <t>-676432640</t>
  </si>
  <si>
    <t>https://podminky.urs.cz/item/CS_URS_2024_01/030001000</t>
  </si>
  <si>
    <t xml:space="preserve">Poznámka k položce:_x000d_
zahrnuje náklady na: pořízení, dovoz, montáž, údržbu, demontáž a odvoz veškerých mobilních stavebních buněk (kancelář, šatny, příruční sklad, umývárna) a k tomu odpovídajících mobilních WC, zřízení a demontáž odběrných míst staveništních energií vč. podružného měření a vlastních odběrů, energie pro ZS, event. zřízení a odstranění dočasného zpevnění ploch, ohrazení, resp. oddělení staveniště, osvětlení staveniště,  střežení staveniště, provizorní zajištění výkopů proti pádu, zřízení a odstranění dočasného napojení na inženýrské sítě, ekologickou likvidaci odpadů, zřízení a odstranění provizorní plochy pro malou mechanizaci cca 50 m2 zabezpečenou před případným únikem ropných látek, zřízení a odstranění případných dočasných nájezdových ploch, vyčištění staveniště a dotčených ploch stavbou, ostatní ZS - viz ZOV a dle uvážení zhotovitele</t>
  </si>
  <si>
    <t>VRN4</t>
  </si>
  <si>
    <t>Inženýrská činnost</t>
  </si>
  <si>
    <t>045203000</t>
  </si>
  <si>
    <t>Kompletační činnost</t>
  </si>
  <si>
    <t>-553148489</t>
  </si>
  <si>
    <t>https://podminky.urs.cz/item/CS_URS_2024_01/045203000</t>
  </si>
  <si>
    <t>Poznámka k položce:_x000d_
zajištění a příprava veškerých dokladů a vyjádření potřebných ke kolaudaci stavby, resp. požadovaných SÚ</t>
  </si>
  <si>
    <t>045303000</t>
  </si>
  <si>
    <t>Koordinační činnost</t>
  </si>
  <si>
    <t>1046578476</t>
  </si>
  <si>
    <t>https://podminky.urs.cz/item/CS_URS_2024_01/045303000</t>
  </si>
  <si>
    <t>VRN5</t>
  </si>
  <si>
    <t>Finanční náklady</t>
  </si>
  <si>
    <t>051002000</t>
  </si>
  <si>
    <t>Pojistné</t>
  </si>
  <si>
    <t>-439524944</t>
  </si>
  <si>
    <t>https://podminky.urs.cz/item/CS_URS_2024_01/051002000</t>
  </si>
  <si>
    <t>Poznámka k položce:_x000d_
poplatky za pojištění stavby požadované v zadávací dokumentaci</t>
  </si>
  <si>
    <t>VRN6</t>
  </si>
  <si>
    <t>Územní vlivy</t>
  </si>
  <si>
    <t>065002000</t>
  </si>
  <si>
    <t>Mimostaveništní doprava materiálů</t>
  </si>
  <si>
    <t>131552344</t>
  </si>
  <si>
    <t>https://podminky.urs.cz/item/CS_URS_2024_01/065002000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</si>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</sst>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9086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2" fillId="5" borderId="23" xfId="0" applyFont="1" applyFill="1" applyBorder="1" applyAlignment="1" applyProtection="1">
      <alignment horizontal="center" vertical="center"/>
    </xf>
    <xf numFmtId="0" fontId="38" fillId="5" borderId="23" xfId="0" applyFont="1" applyFill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2" borderId="20" xfId="0" applyFont="1" applyFill="1" applyBorder="1" applyAlignment="1" applyProtection="1">
      <alignment horizontal="left" vertical="center"/>
      <protection locked="0"/>
    </xf>
    <xf numFmtId="0" fontId="38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611131121" TargetMode="External" /><Relationship Id="rId2" Type="http://schemas.openxmlformats.org/officeDocument/2006/relationships/hyperlink" Target="https://podminky.urs.cz/item/CS_URS_2024_01/611142001" TargetMode="External" /><Relationship Id="rId3" Type="http://schemas.openxmlformats.org/officeDocument/2006/relationships/hyperlink" Target="https://podminky.urs.cz/item/CS_URS_2024_01/611325421" TargetMode="External" /><Relationship Id="rId4" Type="http://schemas.openxmlformats.org/officeDocument/2006/relationships/hyperlink" Target="https://podminky.urs.cz/item/CS_URS_2024_01/612131121" TargetMode="External" /><Relationship Id="rId5" Type="http://schemas.openxmlformats.org/officeDocument/2006/relationships/hyperlink" Target="https://podminky.urs.cz/item/CS_URS_2024_01/612135011" TargetMode="External" /><Relationship Id="rId6" Type="http://schemas.openxmlformats.org/officeDocument/2006/relationships/hyperlink" Target="https://podminky.urs.cz/item/CS_URS_2024_01/612142001" TargetMode="External" /><Relationship Id="rId7" Type="http://schemas.openxmlformats.org/officeDocument/2006/relationships/hyperlink" Target="https://podminky.urs.cz/item/CS_URS_2024_01/612311131" TargetMode="External" /><Relationship Id="rId8" Type="http://schemas.openxmlformats.org/officeDocument/2006/relationships/hyperlink" Target="https://podminky.urs.cz/item/CS_URS_2024_01/612325421" TargetMode="External" /><Relationship Id="rId9" Type="http://schemas.openxmlformats.org/officeDocument/2006/relationships/hyperlink" Target="https://podminky.urs.cz/item/CS_URS_2024_01/619991001" TargetMode="External" /><Relationship Id="rId10" Type="http://schemas.openxmlformats.org/officeDocument/2006/relationships/hyperlink" Target="https://podminky.urs.cz/item/CS_URS_2024_01/619995001" TargetMode="External" /><Relationship Id="rId11" Type="http://schemas.openxmlformats.org/officeDocument/2006/relationships/hyperlink" Target="https://podminky.urs.cz/item/CS_URS_2024_01/629991011" TargetMode="External" /><Relationship Id="rId12" Type="http://schemas.openxmlformats.org/officeDocument/2006/relationships/hyperlink" Target="https://podminky.urs.cz/item/CS_URS_2024_01/949101111" TargetMode="External" /><Relationship Id="rId13" Type="http://schemas.openxmlformats.org/officeDocument/2006/relationships/hyperlink" Target="https://podminky.urs.cz/item/CS_URS_2024_01/952901111" TargetMode="External" /><Relationship Id="rId14" Type="http://schemas.openxmlformats.org/officeDocument/2006/relationships/hyperlink" Target="https://podminky.urs.cz/item/CS_URS_2024_01/962086110" TargetMode="External" /><Relationship Id="rId15" Type="http://schemas.openxmlformats.org/officeDocument/2006/relationships/hyperlink" Target="https://podminky.urs.cz/item/CS_URS_2024_01/967031132" TargetMode="External" /><Relationship Id="rId16" Type="http://schemas.openxmlformats.org/officeDocument/2006/relationships/hyperlink" Target="https://podminky.urs.cz/item/CS_URS_2024_01/968072455" TargetMode="External" /><Relationship Id="rId17" Type="http://schemas.openxmlformats.org/officeDocument/2006/relationships/hyperlink" Target="https://podminky.urs.cz/item/CS_URS_2024_01/978011111" TargetMode="External" /><Relationship Id="rId18" Type="http://schemas.openxmlformats.org/officeDocument/2006/relationships/hyperlink" Target="https://podminky.urs.cz/item/CS_URS_2024_01/978013111" TargetMode="External" /><Relationship Id="rId19" Type="http://schemas.openxmlformats.org/officeDocument/2006/relationships/hyperlink" Target="https://podminky.urs.cz/item/CS_URS_2024_01/997013214" TargetMode="External" /><Relationship Id="rId20" Type="http://schemas.openxmlformats.org/officeDocument/2006/relationships/hyperlink" Target="https://podminky.urs.cz/item/CS_URS_2024_01/997013501" TargetMode="External" /><Relationship Id="rId21" Type="http://schemas.openxmlformats.org/officeDocument/2006/relationships/hyperlink" Target="https://podminky.urs.cz/item/CS_URS_2024_01/997013509" TargetMode="External" /><Relationship Id="rId22" Type="http://schemas.openxmlformats.org/officeDocument/2006/relationships/hyperlink" Target="https://podminky.urs.cz/item/CS_URS_2024_01/997013631" TargetMode="External" /><Relationship Id="rId23" Type="http://schemas.openxmlformats.org/officeDocument/2006/relationships/hyperlink" Target="https://podminky.urs.cz/item/CS_URS_2024_01/998018003" TargetMode="External" /><Relationship Id="rId24" Type="http://schemas.openxmlformats.org/officeDocument/2006/relationships/hyperlink" Target="https://podminky.urs.cz/item/CS_URS_2024_01/763111313" TargetMode="External" /><Relationship Id="rId25" Type="http://schemas.openxmlformats.org/officeDocument/2006/relationships/hyperlink" Target="https://podminky.urs.cz/item/CS_URS_2024_01/763111719" TargetMode="External" /><Relationship Id="rId26" Type="http://schemas.openxmlformats.org/officeDocument/2006/relationships/hyperlink" Target="https://podminky.urs.cz/item/CS_URS_2024_01/763121426" TargetMode="External" /><Relationship Id="rId27" Type="http://schemas.openxmlformats.org/officeDocument/2006/relationships/hyperlink" Target="https://podminky.urs.cz/item/CS_URS_2024_01/763121716" TargetMode="External" /><Relationship Id="rId28" Type="http://schemas.openxmlformats.org/officeDocument/2006/relationships/hyperlink" Target="https://podminky.urs.cz/item/CS_URS_2024_01/763121751" TargetMode="External" /><Relationship Id="rId29" Type="http://schemas.openxmlformats.org/officeDocument/2006/relationships/hyperlink" Target="https://podminky.urs.cz/item/CS_URS_2024_01/763164531" TargetMode="External" /><Relationship Id="rId30" Type="http://schemas.openxmlformats.org/officeDocument/2006/relationships/hyperlink" Target="https://podminky.urs.cz/item/CS_URS_2024_01/763181311" TargetMode="External" /><Relationship Id="rId31" Type="http://schemas.openxmlformats.org/officeDocument/2006/relationships/hyperlink" Target="https://podminky.urs.cz/item/CS_URS_2024_01/763181421" TargetMode="External" /><Relationship Id="rId32" Type="http://schemas.openxmlformats.org/officeDocument/2006/relationships/hyperlink" Target="https://podminky.urs.cz/item/CS_URS_2024_01/998763511" TargetMode="External" /><Relationship Id="rId33" Type="http://schemas.openxmlformats.org/officeDocument/2006/relationships/hyperlink" Target="https://podminky.urs.cz/item/CS_URS_2024_01/766660001" TargetMode="External" /><Relationship Id="rId34" Type="http://schemas.openxmlformats.org/officeDocument/2006/relationships/hyperlink" Target="https://podminky.urs.cz/item/CS_URS_2024_01/766660729" TargetMode="External" /><Relationship Id="rId35" Type="http://schemas.openxmlformats.org/officeDocument/2006/relationships/hyperlink" Target="https://podminky.urs.cz/item/CS_URS_2024_01/766691914" TargetMode="External" /><Relationship Id="rId36" Type="http://schemas.openxmlformats.org/officeDocument/2006/relationships/hyperlink" Target="https://podminky.urs.cz/item/CS_URS_2024_01/766692315" TargetMode="External" /><Relationship Id="rId37" Type="http://schemas.openxmlformats.org/officeDocument/2006/relationships/hyperlink" Target="https://podminky.urs.cz/item/CS_URS_2024_01/766694116" TargetMode="External" /><Relationship Id="rId38" Type="http://schemas.openxmlformats.org/officeDocument/2006/relationships/hyperlink" Target="https://podminky.urs.cz/item/CS_URS_2024_01/998766311" TargetMode="External" /><Relationship Id="rId39" Type="http://schemas.openxmlformats.org/officeDocument/2006/relationships/hyperlink" Target="https://podminky.urs.cz/item/CS_URS_2024_01/781121011" TargetMode="External" /><Relationship Id="rId40" Type="http://schemas.openxmlformats.org/officeDocument/2006/relationships/hyperlink" Target="https://podminky.urs.cz/item/CS_URS_2024_01/781151031" TargetMode="External" /><Relationship Id="rId41" Type="http://schemas.openxmlformats.org/officeDocument/2006/relationships/hyperlink" Target="https://podminky.urs.cz/item/CS_URS_2024_01/781472317" TargetMode="External" /><Relationship Id="rId42" Type="http://schemas.openxmlformats.org/officeDocument/2006/relationships/hyperlink" Target="https://podminky.urs.cz/item/CS_URS_2024_01/781472391" TargetMode="External" /><Relationship Id="rId43" Type="http://schemas.openxmlformats.org/officeDocument/2006/relationships/hyperlink" Target="https://podminky.urs.cz/item/CS_URS_2024_01/781473810" TargetMode="External" /><Relationship Id="rId44" Type="http://schemas.openxmlformats.org/officeDocument/2006/relationships/hyperlink" Target="https://podminky.urs.cz/item/CS_URS_2024_01/781473925" TargetMode="External" /><Relationship Id="rId45" Type="http://schemas.openxmlformats.org/officeDocument/2006/relationships/hyperlink" Target="https://podminky.urs.cz/item/CS_URS_2024_01/781495115" TargetMode="External" /><Relationship Id="rId46" Type="http://schemas.openxmlformats.org/officeDocument/2006/relationships/hyperlink" Target="https://podminky.urs.cz/item/CS_URS_2024_01/781495142" TargetMode="External" /><Relationship Id="rId47" Type="http://schemas.openxmlformats.org/officeDocument/2006/relationships/hyperlink" Target="https://podminky.urs.cz/item/CS_URS_2024_01/998781311" TargetMode="External" /><Relationship Id="rId48" Type="http://schemas.openxmlformats.org/officeDocument/2006/relationships/hyperlink" Target="https://podminky.urs.cz/item/CS_URS_2024_01/783301311" TargetMode="External" /><Relationship Id="rId49" Type="http://schemas.openxmlformats.org/officeDocument/2006/relationships/hyperlink" Target="https://podminky.urs.cz/item/CS_URS_2024_01/783306805" TargetMode="External" /><Relationship Id="rId50" Type="http://schemas.openxmlformats.org/officeDocument/2006/relationships/hyperlink" Target="https://podminky.urs.cz/item/CS_URS_2024_01/783314101" TargetMode="External" /><Relationship Id="rId51" Type="http://schemas.openxmlformats.org/officeDocument/2006/relationships/hyperlink" Target="https://podminky.urs.cz/item/CS_URS_2024_01/783315101" TargetMode="External" /><Relationship Id="rId52" Type="http://schemas.openxmlformats.org/officeDocument/2006/relationships/hyperlink" Target="https://podminky.urs.cz/item/CS_URS_2024_01/783317101" TargetMode="External" /><Relationship Id="rId53" Type="http://schemas.openxmlformats.org/officeDocument/2006/relationships/hyperlink" Target="https://podminky.urs.cz/item/CS_URS_2024_01/783801403" TargetMode="External" /><Relationship Id="rId54" Type="http://schemas.openxmlformats.org/officeDocument/2006/relationships/hyperlink" Target="https://podminky.urs.cz/item/CS_URS_2024_01/783806801" TargetMode="External" /><Relationship Id="rId55" Type="http://schemas.openxmlformats.org/officeDocument/2006/relationships/hyperlink" Target="https://podminky.urs.cz/item/CS_URS_2024_01/783806811" TargetMode="External" /><Relationship Id="rId56" Type="http://schemas.openxmlformats.org/officeDocument/2006/relationships/hyperlink" Target="https://podminky.urs.cz/item/CS_URS_2024_01/783813131" TargetMode="External" /><Relationship Id="rId57" Type="http://schemas.openxmlformats.org/officeDocument/2006/relationships/hyperlink" Target="https://podminky.urs.cz/item/CS_URS_2024_01/783817421" TargetMode="External" /><Relationship Id="rId58" Type="http://schemas.openxmlformats.org/officeDocument/2006/relationships/hyperlink" Target="https://podminky.urs.cz/item/CS_URS_2024_01/786626121" TargetMode="External" /><Relationship Id="rId59" Type="http://schemas.openxmlformats.org/officeDocument/2006/relationships/hyperlink" Target="https://podminky.urs.cz/item/CS_URS_2024_01/998786311" TargetMode="External" /><Relationship Id="rId6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7013114" TargetMode="External" /><Relationship Id="rId2" Type="http://schemas.openxmlformats.org/officeDocument/2006/relationships/hyperlink" Target="https://podminky.urs.cz/item/CS_URS_2024_01/997013501" TargetMode="External" /><Relationship Id="rId3" Type="http://schemas.openxmlformats.org/officeDocument/2006/relationships/hyperlink" Target="https://podminky.urs.cz/item/CS_URS_2024_01/997013509" TargetMode="External" /><Relationship Id="rId4" Type="http://schemas.openxmlformats.org/officeDocument/2006/relationships/hyperlink" Target="https://podminky.urs.cz/item/CS_URS_2024_01/997013631" TargetMode="External" /><Relationship Id="rId5" Type="http://schemas.openxmlformats.org/officeDocument/2006/relationships/hyperlink" Target="https://podminky.urs.cz/item/CS_URS_2024_01/721171904" TargetMode="External" /><Relationship Id="rId6" Type="http://schemas.openxmlformats.org/officeDocument/2006/relationships/hyperlink" Target="https://podminky.urs.cz/item/CS_URS_2024_01/721173722" TargetMode="External" /><Relationship Id="rId7" Type="http://schemas.openxmlformats.org/officeDocument/2006/relationships/hyperlink" Target="https://podminky.urs.cz/item/CS_URS_2024_01/721174042" TargetMode="External" /><Relationship Id="rId8" Type="http://schemas.openxmlformats.org/officeDocument/2006/relationships/hyperlink" Target="https://podminky.urs.cz/item/CS_URS_2024_01/721174043" TargetMode="External" /><Relationship Id="rId9" Type="http://schemas.openxmlformats.org/officeDocument/2006/relationships/hyperlink" Target="https://podminky.urs.cz/item/CS_URS_2024_01/721226512" TargetMode="External" /><Relationship Id="rId10" Type="http://schemas.openxmlformats.org/officeDocument/2006/relationships/hyperlink" Target="https://podminky.urs.cz/item/CS_URS_2024_01/721290111" TargetMode="External" /><Relationship Id="rId11" Type="http://schemas.openxmlformats.org/officeDocument/2006/relationships/hyperlink" Target="https://podminky.urs.cz/item/CS_URS_2024_01/998721103" TargetMode="External" /><Relationship Id="rId12" Type="http://schemas.openxmlformats.org/officeDocument/2006/relationships/hyperlink" Target="https://podminky.urs.cz/item/CS_URS_2024_01/722170942" TargetMode="External" /><Relationship Id="rId13" Type="http://schemas.openxmlformats.org/officeDocument/2006/relationships/hyperlink" Target="https://podminky.urs.cz/item/CS_URS_2024_01/722175002" TargetMode="External" /><Relationship Id="rId14" Type="http://schemas.openxmlformats.org/officeDocument/2006/relationships/hyperlink" Target="https://podminky.urs.cz/item/CS_URS_2024_01/722181231" TargetMode="External" /><Relationship Id="rId15" Type="http://schemas.openxmlformats.org/officeDocument/2006/relationships/hyperlink" Target="https://podminky.urs.cz/item/CS_URS_2024_01/722181251" TargetMode="External" /><Relationship Id="rId16" Type="http://schemas.openxmlformats.org/officeDocument/2006/relationships/hyperlink" Target="https://podminky.urs.cz/item/CS_URS_2024_01/722190901" TargetMode="External" /><Relationship Id="rId17" Type="http://schemas.openxmlformats.org/officeDocument/2006/relationships/hyperlink" Target="https://podminky.urs.cz/item/CS_URS_2024_01/722220152" TargetMode="External" /><Relationship Id="rId18" Type="http://schemas.openxmlformats.org/officeDocument/2006/relationships/hyperlink" Target="https://podminky.urs.cz/item/CS_URS_2024_01/722220161" TargetMode="External" /><Relationship Id="rId19" Type="http://schemas.openxmlformats.org/officeDocument/2006/relationships/hyperlink" Target="https://podminky.urs.cz/item/CS_URS_2024_01/722290234" TargetMode="External" /><Relationship Id="rId20" Type="http://schemas.openxmlformats.org/officeDocument/2006/relationships/hyperlink" Target="https://podminky.urs.cz/item/CS_URS_2024_01/722290246" TargetMode="External" /><Relationship Id="rId21" Type="http://schemas.openxmlformats.org/officeDocument/2006/relationships/hyperlink" Target="https://podminky.urs.cz/item/CS_URS_2024_01/998722103" TargetMode="External" /><Relationship Id="rId22" Type="http://schemas.openxmlformats.org/officeDocument/2006/relationships/hyperlink" Target="https://podminky.urs.cz/item/CS_URS_2024_01/725110814" TargetMode="External" /><Relationship Id="rId23" Type="http://schemas.openxmlformats.org/officeDocument/2006/relationships/hyperlink" Target="https://podminky.urs.cz/item/CS_URS_2024_01/725112182" TargetMode="External" /><Relationship Id="rId24" Type="http://schemas.openxmlformats.org/officeDocument/2006/relationships/hyperlink" Target="https://podminky.urs.cz/item/CS_URS_2024_01/725129101" TargetMode="External" /><Relationship Id="rId25" Type="http://schemas.openxmlformats.org/officeDocument/2006/relationships/hyperlink" Target="https://podminky.urs.cz/item/CS_URS_2024_01/725210821" TargetMode="External" /><Relationship Id="rId26" Type="http://schemas.openxmlformats.org/officeDocument/2006/relationships/hyperlink" Target="https://podminky.urs.cz/item/CS_URS_2024_01/725211601" TargetMode="External" /><Relationship Id="rId27" Type="http://schemas.openxmlformats.org/officeDocument/2006/relationships/hyperlink" Target="https://podminky.urs.cz/item/CS_URS_2024_01/725219102" TargetMode="External" /><Relationship Id="rId28" Type="http://schemas.openxmlformats.org/officeDocument/2006/relationships/hyperlink" Target="https://podminky.urs.cz/item/CS_URS_2024_01/725311121" TargetMode="External" /><Relationship Id="rId29" Type="http://schemas.openxmlformats.org/officeDocument/2006/relationships/hyperlink" Target="https://podminky.urs.cz/item/CS_URS_2024_01/725319111" TargetMode="External" /><Relationship Id="rId30" Type="http://schemas.openxmlformats.org/officeDocument/2006/relationships/hyperlink" Target="https://podminky.urs.cz/item/CS_URS_2024_01/725813111" TargetMode="External" /><Relationship Id="rId31" Type="http://schemas.openxmlformats.org/officeDocument/2006/relationships/hyperlink" Target="https://podminky.urs.cz/item/CS_URS_2024_01/725813112" TargetMode="External" /><Relationship Id="rId32" Type="http://schemas.openxmlformats.org/officeDocument/2006/relationships/hyperlink" Target="https://podminky.urs.cz/item/CS_URS_2024_01/725820801" TargetMode="External" /><Relationship Id="rId33" Type="http://schemas.openxmlformats.org/officeDocument/2006/relationships/hyperlink" Target="https://podminky.urs.cz/item/CS_URS_2024_01/725821312" TargetMode="External" /><Relationship Id="rId34" Type="http://schemas.openxmlformats.org/officeDocument/2006/relationships/hyperlink" Target="https://podminky.urs.cz/item/CS_URS_2024_01/725822631" TargetMode="External" /><Relationship Id="rId35" Type="http://schemas.openxmlformats.org/officeDocument/2006/relationships/hyperlink" Target="https://podminky.urs.cz/item/CS_URS_2024_01/725829121" TargetMode="External" /><Relationship Id="rId36" Type="http://schemas.openxmlformats.org/officeDocument/2006/relationships/hyperlink" Target="https://podminky.urs.cz/item/CS_URS_2024_01/725829121" TargetMode="External" /><Relationship Id="rId37" Type="http://schemas.openxmlformats.org/officeDocument/2006/relationships/hyperlink" Target="https://podminky.urs.cz/item/CS_URS_2024_01/725860811" TargetMode="External" /><Relationship Id="rId38" Type="http://schemas.openxmlformats.org/officeDocument/2006/relationships/hyperlink" Target="https://podminky.urs.cz/item/CS_URS_2024_01/725861102" TargetMode="External" /><Relationship Id="rId39" Type="http://schemas.openxmlformats.org/officeDocument/2006/relationships/hyperlink" Target="https://podminky.urs.cz/item/CS_URS_2024_01/725862103" TargetMode="External" /><Relationship Id="rId40" Type="http://schemas.openxmlformats.org/officeDocument/2006/relationships/hyperlink" Target="https://podminky.urs.cz/item/CS_URS_2024_01/725862123" TargetMode="External" /><Relationship Id="rId41" Type="http://schemas.openxmlformats.org/officeDocument/2006/relationships/hyperlink" Target="https://podminky.urs.cz/item/CS_URS_2024_01/725863311" TargetMode="External" /><Relationship Id="rId42" Type="http://schemas.openxmlformats.org/officeDocument/2006/relationships/hyperlink" Target="https://podminky.urs.cz/item/CS_URS_2024_01/725865411" TargetMode="External" /><Relationship Id="rId43" Type="http://schemas.openxmlformats.org/officeDocument/2006/relationships/hyperlink" Target="https://podminky.urs.cz/item/CS_URS_2024_01/998725103" TargetMode="External" /><Relationship Id="rId44" Type="http://schemas.openxmlformats.org/officeDocument/2006/relationships/hyperlink" Target="https://podminky.urs.cz/item/CS_URS_2024_01/HZS2211" TargetMode="External" /><Relationship Id="rId4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210201" TargetMode="External" /><Relationship Id="rId2" Type="http://schemas.openxmlformats.org/officeDocument/2006/relationships/hyperlink" Target="https://podminky.urs.cz/item/CS_URS_2024_01/741310201" TargetMode="External" /><Relationship Id="rId3" Type="http://schemas.openxmlformats.org/officeDocument/2006/relationships/hyperlink" Target="https://podminky.urs.cz/item/CS_URS_2024_01/741310231" TargetMode="External" /><Relationship Id="rId4" Type="http://schemas.openxmlformats.org/officeDocument/2006/relationships/hyperlink" Target="https://podminky.urs.cz/item/CS_URS_2024_01/741310233" TargetMode="External" /><Relationship Id="rId5" Type="http://schemas.openxmlformats.org/officeDocument/2006/relationships/hyperlink" Target="https://podminky.urs.cz/item/CS_URS_2024_01/741310238" TargetMode="External" /><Relationship Id="rId6" Type="http://schemas.openxmlformats.org/officeDocument/2006/relationships/hyperlink" Target="https://podminky.urs.cz/item/CS_URS_2024_01/741310239" TargetMode="External" /><Relationship Id="rId7" Type="http://schemas.openxmlformats.org/officeDocument/2006/relationships/hyperlink" Target="https://podminky.urs.cz/item/CS_URS_2024_01/741313042" TargetMode="External" /><Relationship Id="rId8" Type="http://schemas.openxmlformats.org/officeDocument/2006/relationships/hyperlink" Target="https://podminky.urs.cz/item/CS_URS_2024_01/741112061" TargetMode="External" /><Relationship Id="rId9" Type="http://schemas.openxmlformats.org/officeDocument/2006/relationships/hyperlink" Target="https://podminky.urs.cz/item/CS_URS_2024_01/741112001" TargetMode="External" /><Relationship Id="rId10" Type="http://schemas.openxmlformats.org/officeDocument/2006/relationships/hyperlink" Target="https://podminky.urs.cz/item/CS_URS_2024_01/741112101" TargetMode="External" /><Relationship Id="rId11" Type="http://schemas.openxmlformats.org/officeDocument/2006/relationships/hyperlink" Target="https://podminky.urs.cz/item/CS_URS_2024_01/741112111" TargetMode="External" /><Relationship Id="rId12" Type="http://schemas.openxmlformats.org/officeDocument/2006/relationships/hyperlink" Target="https://podminky.urs.cz/item/CS_URS_2024_01/741910411" TargetMode="External" /><Relationship Id="rId13" Type="http://schemas.openxmlformats.org/officeDocument/2006/relationships/hyperlink" Target="https://podminky.urs.cz/item/CS_URS_2024_01/741910412" TargetMode="External" /><Relationship Id="rId14" Type="http://schemas.openxmlformats.org/officeDocument/2006/relationships/hyperlink" Target="https://podminky.urs.cz/item/CS_URS_2024_01/741910502" TargetMode="External" /><Relationship Id="rId15" Type="http://schemas.openxmlformats.org/officeDocument/2006/relationships/hyperlink" Target="https://podminky.urs.cz/item/CS_URS_2024_01/460932111" TargetMode="External" /><Relationship Id="rId16" Type="http://schemas.openxmlformats.org/officeDocument/2006/relationships/hyperlink" Target="https://podminky.urs.cz/item/CS_URS_2024_01/741110513" TargetMode="External" /><Relationship Id="rId17" Type="http://schemas.openxmlformats.org/officeDocument/2006/relationships/hyperlink" Target="https://podminky.urs.cz/item/CS_URS_2024_01/741110541" TargetMode="External" /><Relationship Id="rId18" Type="http://schemas.openxmlformats.org/officeDocument/2006/relationships/hyperlink" Target="https://podminky.urs.cz/item/CS_URS_2024_01/741920051" TargetMode="External" /><Relationship Id="rId19" Type="http://schemas.openxmlformats.org/officeDocument/2006/relationships/hyperlink" Target="https://podminky.urs.cz/item/CS_URS_2024_01/741372062" TargetMode="External" /><Relationship Id="rId20" Type="http://schemas.openxmlformats.org/officeDocument/2006/relationships/hyperlink" Target="https://podminky.urs.cz/item/CS_URS_2024_01/741372061" TargetMode="External" /><Relationship Id="rId21" Type="http://schemas.openxmlformats.org/officeDocument/2006/relationships/hyperlink" Target="https://podminky.urs.cz/item/CS_URS_2024_01/741122611" TargetMode="External" /><Relationship Id="rId22" Type="http://schemas.openxmlformats.org/officeDocument/2006/relationships/hyperlink" Target="https://podminky.urs.cz/item/CS_URS_2024_01/741122641" TargetMode="External" /><Relationship Id="rId23" Type="http://schemas.openxmlformats.org/officeDocument/2006/relationships/hyperlink" Target="https://podminky.urs.cz/item/CS_URS_2024_01/741120301" TargetMode="External" /><Relationship Id="rId24" Type="http://schemas.openxmlformats.org/officeDocument/2006/relationships/hyperlink" Target="https://podminky.urs.cz/item/CS_URS_2024_01/741120303" TargetMode="External" /><Relationship Id="rId25" Type="http://schemas.openxmlformats.org/officeDocument/2006/relationships/hyperlink" Target="https://podminky.urs.cz/item/CS_URS_2024_01/741110042" TargetMode="External" /><Relationship Id="rId26" Type="http://schemas.openxmlformats.org/officeDocument/2006/relationships/hyperlink" Target="https://podminky.urs.cz/item/CS_URS_2024_01/741121101" TargetMode="External" /><Relationship Id="rId27" Type="http://schemas.openxmlformats.org/officeDocument/2006/relationships/hyperlink" Target="https://podminky.urs.cz/item/CS_URS_2024_01/741112061" TargetMode="External" /><Relationship Id="rId28" Type="http://schemas.openxmlformats.org/officeDocument/2006/relationships/hyperlink" Target="https://podminky.urs.cz/item/CS_URS_2024_01/741112001" TargetMode="External" /><Relationship Id="rId29" Type="http://schemas.openxmlformats.org/officeDocument/2006/relationships/hyperlink" Target="https://podminky.urs.cz/item/CS_URS_2024_01/742121001" TargetMode="External" /><Relationship Id="rId30" Type="http://schemas.openxmlformats.org/officeDocument/2006/relationships/hyperlink" Target="https://podminky.urs.cz/item/CS_URS_2024_01/742330044" TargetMode="External" /><Relationship Id="rId31" Type="http://schemas.openxmlformats.org/officeDocument/2006/relationships/hyperlink" Target="https://podminky.urs.cz/item/CS_URS_2024_01/742330051" TargetMode="External" /><Relationship Id="rId32" Type="http://schemas.openxmlformats.org/officeDocument/2006/relationships/hyperlink" Target="https://podminky.urs.cz/item/CS_URS_2024_01/742330101" TargetMode="External" /><Relationship Id="rId33" Type="http://schemas.openxmlformats.org/officeDocument/2006/relationships/hyperlink" Target="https://podminky.urs.cz/item/CS_URS_2024_01/741810003" TargetMode="External" /><Relationship Id="rId34" Type="http://schemas.openxmlformats.org/officeDocument/2006/relationships/hyperlink" Target="https://podminky.urs.cz/item/CS_URS_2024_01/741810011" TargetMode="External" /><Relationship Id="rId35" Type="http://schemas.openxmlformats.org/officeDocument/2006/relationships/hyperlink" Target="https://podminky.urs.cz/item/CS_URS_2024_01/741820102" TargetMode="External" /><Relationship Id="rId3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71573913" TargetMode="External" /><Relationship Id="rId2" Type="http://schemas.openxmlformats.org/officeDocument/2006/relationships/hyperlink" Target="https://podminky.urs.cz/item/CS_URS_2024_01/998771311" TargetMode="External" /><Relationship Id="rId3" Type="http://schemas.openxmlformats.org/officeDocument/2006/relationships/hyperlink" Target="https://podminky.urs.cz/item/CS_URS_2024_01/998776311" TargetMode="External" /><Relationship Id="rId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54000" TargetMode="External" /><Relationship Id="rId2" Type="http://schemas.openxmlformats.org/officeDocument/2006/relationships/hyperlink" Target="https://podminky.urs.cz/item/CS_URS_2024_01/013294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45203000" TargetMode="External" /><Relationship Id="rId5" Type="http://schemas.openxmlformats.org/officeDocument/2006/relationships/hyperlink" Target="https://podminky.urs.cz/item/CS_URS_2024_01/045303000" TargetMode="External" /><Relationship Id="rId6" Type="http://schemas.openxmlformats.org/officeDocument/2006/relationships/hyperlink" Target="https://podminky.urs.cz/item/CS_URS_2024_01/051002000" TargetMode="External" /><Relationship Id="rId7" Type="http://schemas.openxmlformats.org/officeDocument/2006/relationships/hyperlink" Target="https://podminky.urs.cz/item/CS_URS_2024_01/065002000" TargetMode="External" /><Relationship Id="rId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37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39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PP0224Z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Revitalizace prostor budovy UX - 2np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Univerzitní ul., ZČU Plzeň - Bory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14. 5. 2024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ZČU v Plzni, Univerzitní 2732/8, Plzeň 301 00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PilsProjekt s.r.o., Částkova 74, 326 00 Plzeň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Zdeněk Basl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ROUND(AG55+AG56+AG57+AG60+AG61,2)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ROUND(AS55+AS56+AS57+AS60+AS61,2)</f>
        <v>0</v>
      </c>
      <c r="AT54" s="108">
        <f>ROUND(SUM(AV54:AW54),2)</f>
        <v>0</v>
      </c>
      <c r="AU54" s="109">
        <f>ROUND(AU55+AU56+AU57+AU60+AU61,5)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ROUND(AZ55+AZ56+AZ57+AZ60+AZ61,2)</f>
        <v>0</v>
      </c>
      <c r="BA54" s="108">
        <f>ROUND(BA55+BA56+BA57+BA60+BA61,2)</f>
        <v>0</v>
      </c>
      <c r="BB54" s="108">
        <f>ROUND(BB55+BB56+BB57+BB60+BB61,2)</f>
        <v>0</v>
      </c>
      <c r="BC54" s="108">
        <f>ROUND(BC55+BC56+BC57+BC60+BC61,2)</f>
        <v>0</v>
      </c>
      <c r="BD54" s="110">
        <f>ROUND(BD55+BD56+BD57+BD60+BD61,2)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24.7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'PP02241 - Architektonicko...'!J30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'PP02241 - Architektonicko...'!P90</f>
        <v>0</v>
      </c>
      <c r="AV55" s="122">
        <f>'PP02241 - Architektonicko...'!J33</f>
        <v>0</v>
      </c>
      <c r="AW55" s="122">
        <f>'PP02241 - Architektonicko...'!J34</f>
        <v>0</v>
      </c>
      <c r="AX55" s="122">
        <f>'PP02241 - Architektonicko...'!J35</f>
        <v>0</v>
      </c>
      <c r="AY55" s="122">
        <f>'PP02241 - Architektonicko...'!J36</f>
        <v>0</v>
      </c>
      <c r="AZ55" s="122">
        <f>'PP02241 - Architektonicko...'!F33</f>
        <v>0</v>
      </c>
      <c r="BA55" s="122">
        <f>'PP02241 - Architektonicko...'!F34</f>
        <v>0</v>
      </c>
      <c r="BB55" s="122">
        <f>'PP02241 - Architektonicko...'!F35</f>
        <v>0</v>
      </c>
      <c r="BC55" s="122">
        <f>'PP02241 - Architektonicko...'!F36</f>
        <v>0</v>
      </c>
      <c r="BD55" s="124">
        <f>'PP02241 - Architektonicko...'!F37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24.75" customHeight="1">
      <c r="A56" s="113" t="s">
        <v>80</v>
      </c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'PP02242 - Zdravotně - tec...'!J30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1">
        <v>0</v>
      </c>
      <c r="AT56" s="122">
        <f>ROUND(SUM(AV56:AW56),2)</f>
        <v>0</v>
      </c>
      <c r="AU56" s="123">
        <f>'PP02242 - Zdravotně - tec...'!P87</f>
        <v>0</v>
      </c>
      <c r="AV56" s="122">
        <f>'PP02242 - Zdravotně - tec...'!J33</f>
        <v>0</v>
      </c>
      <c r="AW56" s="122">
        <f>'PP02242 - Zdravotně - tec...'!J34</f>
        <v>0</v>
      </c>
      <c r="AX56" s="122">
        <f>'PP02242 - Zdravotně - tec...'!J35</f>
        <v>0</v>
      </c>
      <c r="AY56" s="122">
        <f>'PP02242 - Zdravotně - tec...'!J36</f>
        <v>0</v>
      </c>
      <c r="AZ56" s="122">
        <f>'PP02242 - Zdravotně - tec...'!F33</f>
        <v>0</v>
      </c>
      <c r="BA56" s="122">
        <f>'PP02242 - Zdravotně - tec...'!F34</f>
        <v>0</v>
      </c>
      <c r="BB56" s="122">
        <f>'PP02242 - Zdravotně - tec...'!F35</f>
        <v>0</v>
      </c>
      <c r="BC56" s="122">
        <f>'PP02242 - Zdravotně - tec...'!F36</f>
        <v>0</v>
      </c>
      <c r="BD56" s="124">
        <f>'PP02242 - Zdravotně - tec...'!F37</f>
        <v>0</v>
      </c>
      <c r="BE56" s="7"/>
      <c r="BT56" s="125" t="s">
        <v>84</v>
      </c>
      <c r="BV56" s="125" t="s">
        <v>78</v>
      </c>
      <c r="BW56" s="125" t="s">
        <v>89</v>
      </c>
      <c r="BX56" s="125" t="s">
        <v>5</v>
      </c>
      <c r="CL56" s="125" t="s">
        <v>19</v>
      </c>
      <c r="CM56" s="125" t="s">
        <v>86</v>
      </c>
    </row>
    <row r="57" s="7" customFormat="1" ht="24.75" customHeight="1">
      <c r="A57" s="7"/>
      <c r="B57" s="114"/>
      <c r="C57" s="115"/>
      <c r="D57" s="116" t="s">
        <v>90</v>
      </c>
      <c r="E57" s="116"/>
      <c r="F57" s="116"/>
      <c r="G57" s="116"/>
      <c r="H57" s="116"/>
      <c r="I57" s="117"/>
      <c r="J57" s="116" t="s">
        <v>91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26">
        <f>ROUND(SUM(AG58:AG59),2)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83</v>
      </c>
      <c r="AR57" s="120"/>
      <c r="AS57" s="121">
        <f>ROUND(SUM(AS58:AS59),2)</f>
        <v>0</v>
      </c>
      <c r="AT57" s="122">
        <f>ROUND(SUM(AV57:AW57),2)</f>
        <v>0</v>
      </c>
      <c r="AU57" s="123">
        <f>ROUND(SUM(AU58:AU59),5)</f>
        <v>0</v>
      </c>
      <c r="AV57" s="122">
        <f>ROUND(AZ57*L29,2)</f>
        <v>0</v>
      </c>
      <c r="AW57" s="122">
        <f>ROUND(BA57*L30,2)</f>
        <v>0</v>
      </c>
      <c r="AX57" s="122">
        <f>ROUND(BB57*L29,2)</f>
        <v>0</v>
      </c>
      <c r="AY57" s="122">
        <f>ROUND(BC57*L30,2)</f>
        <v>0</v>
      </c>
      <c r="AZ57" s="122">
        <f>ROUND(SUM(AZ58:AZ59),2)</f>
        <v>0</v>
      </c>
      <c r="BA57" s="122">
        <f>ROUND(SUM(BA58:BA59),2)</f>
        <v>0</v>
      </c>
      <c r="BB57" s="122">
        <f>ROUND(SUM(BB58:BB59),2)</f>
        <v>0</v>
      </c>
      <c r="BC57" s="122">
        <f>ROUND(SUM(BC58:BC59),2)</f>
        <v>0</v>
      </c>
      <c r="BD57" s="124">
        <f>ROUND(SUM(BD58:BD59),2)</f>
        <v>0</v>
      </c>
      <c r="BE57" s="7"/>
      <c r="BS57" s="125" t="s">
        <v>75</v>
      </c>
      <c r="BT57" s="125" t="s">
        <v>84</v>
      </c>
      <c r="BU57" s="125" t="s">
        <v>77</v>
      </c>
      <c r="BV57" s="125" t="s">
        <v>78</v>
      </c>
      <c r="BW57" s="125" t="s">
        <v>92</v>
      </c>
      <c r="BX57" s="125" t="s">
        <v>5</v>
      </c>
      <c r="CL57" s="125" t="s">
        <v>19</v>
      </c>
      <c r="CM57" s="125" t="s">
        <v>86</v>
      </c>
    </row>
    <row r="58" s="4" customFormat="1" ht="23.25" customHeight="1">
      <c r="A58" s="113" t="s">
        <v>80</v>
      </c>
      <c r="B58" s="65"/>
      <c r="C58" s="127"/>
      <c r="D58" s="127"/>
      <c r="E58" s="128" t="s">
        <v>93</v>
      </c>
      <c r="F58" s="128"/>
      <c r="G58" s="128"/>
      <c r="H58" s="128"/>
      <c r="I58" s="128"/>
      <c r="J58" s="127"/>
      <c r="K58" s="128" t="s">
        <v>94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'PP022431 - Elektroinstala...'!J32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95</v>
      </c>
      <c r="AR58" s="67"/>
      <c r="AS58" s="131">
        <v>0</v>
      </c>
      <c r="AT58" s="132">
        <f>ROUND(SUM(AV58:AW58),2)</f>
        <v>0</v>
      </c>
      <c r="AU58" s="133">
        <f>'PP022431 - Elektroinstala...'!P95</f>
        <v>0</v>
      </c>
      <c r="AV58" s="132">
        <f>'PP022431 - Elektroinstala...'!J35</f>
        <v>0</v>
      </c>
      <c r="AW58" s="132">
        <f>'PP022431 - Elektroinstala...'!J36</f>
        <v>0</v>
      </c>
      <c r="AX58" s="132">
        <f>'PP022431 - Elektroinstala...'!J37</f>
        <v>0</v>
      </c>
      <c r="AY58" s="132">
        <f>'PP022431 - Elektroinstala...'!J38</f>
        <v>0</v>
      </c>
      <c r="AZ58" s="132">
        <f>'PP022431 - Elektroinstala...'!F35</f>
        <v>0</v>
      </c>
      <c r="BA58" s="132">
        <f>'PP022431 - Elektroinstala...'!F36</f>
        <v>0</v>
      </c>
      <c r="BB58" s="132">
        <f>'PP022431 - Elektroinstala...'!F37</f>
        <v>0</v>
      </c>
      <c r="BC58" s="132">
        <f>'PP022431 - Elektroinstala...'!F38</f>
        <v>0</v>
      </c>
      <c r="BD58" s="134">
        <f>'PP022431 - Elektroinstala...'!F39</f>
        <v>0</v>
      </c>
      <c r="BE58" s="4"/>
      <c r="BT58" s="135" t="s">
        <v>86</v>
      </c>
      <c r="BV58" s="135" t="s">
        <v>78</v>
      </c>
      <c r="BW58" s="135" t="s">
        <v>96</v>
      </c>
      <c r="BX58" s="135" t="s">
        <v>92</v>
      </c>
      <c r="CL58" s="135" t="s">
        <v>19</v>
      </c>
    </row>
    <row r="59" s="4" customFormat="1" ht="23.25" customHeight="1">
      <c r="A59" s="113" t="s">
        <v>80</v>
      </c>
      <c r="B59" s="65"/>
      <c r="C59" s="127"/>
      <c r="D59" s="127"/>
      <c r="E59" s="128" t="s">
        <v>97</v>
      </c>
      <c r="F59" s="128"/>
      <c r="G59" s="128"/>
      <c r="H59" s="128"/>
      <c r="I59" s="128"/>
      <c r="J59" s="127"/>
      <c r="K59" s="128" t="s">
        <v>98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'PP022432 - Elektroinstala...'!J32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95</v>
      </c>
      <c r="AR59" s="67"/>
      <c r="AS59" s="131">
        <v>0</v>
      </c>
      <c r="AT59" s="132">
        <f>ROUND(SUM(AV59:AW59),2)</f>
        <v>0</v>
      </c>
      <c r="AU59" s="133">
        <f>'PP022432 - Elektroinstala...'!P95</f>
        <v>0</v>
      </c>
      <c r="AV59" s="132">
        <f>'PP022432 - Elektroinstala...'!J35</f>
        <v>0</v>
      </c>
      <c r="AW59" s="132">
        <f>'PP022432 - Elektroinstala...'!J36</f>
        <v>0</v>
      </c>
      <c r="AX59" s="132">
        <f>'PP022432 - Elektroinstala...'!J37</f>
        <v>0</v>
      </c>
      <c r="AY59" s="132">
        <f>'PP022432 - Elektroinstala...'!J38</f>
        <v>0</v>
      </c>
      <c r="AZ59" s="132">
        <f>'PP022432 - Elektroinstala...'!F35</f>
        <v>0</v>
      </c>
      <c r="BA59" s="132">
        <f>'PP022432 - Elektroinstala...'!F36</f>
        <v>0</v>
      </c>
      <c r="BB59" s="132">
        <f>'PP022432 - Elektroinstala...'!F37</f>
        <v>0</v>
      </c>
      <c r="BC59" s="132">
        <f>'PP022432 - Elektroinstala...'!F38</f>
        <v>0</v>
      </c>
      <c r="BD59" s="134">
        <f>'PP022432 - Elektroinstala...'!F39</f>
        <v>0</v>
      </c>
      <c r="BE59" s="4"/>
      <c r="BT59" s="135" t="s">
        <v>86</v>
      </c>
      <c r="BV59" s="135" t="s">
        <v>78</v>
      </c>
      <c r="BW59" s="135" t="s">
        <v>99</v>
      </c>
      <c r="BX59" s="135" t="s">
        <v>92</v>
      </c>
      <c r="CL59" s="135" t="s">
        <v>19</v>
      </c>
    </row>
    <row r="60" s="7" customFormat="1" ht="24.75" customHeight="1">
      <c r="A60" s="113" t="s">
        <v>80</v>
      </c>
      <c r="B60" s="114"/>
      <c r="C60" s="115"/>
      <c r="D60" s="116" t="s">
        <v>100</v>
      </c>
      <c r="E60" s="116"/>
      <c r="F60" s="116"/>
      <c r="G60" s="116"/>
      <c r="H60" s="116"/>
      <c r="I60" s="117"/>
      <c r="J60" s="116" t="s">
        <v>101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'PP02244 - Neinvestiční ná...'!J30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83</v>
      </c>
      <c r="AR60" s="120"/>
      <c r="AS60" s="121">
        <v>0</v>
      </c>
      <c r="AT60" s="122">
        <f>ROUND(SUM(AV60:AW60),2)</f>
        <v>0</v>
      </c>
      <c r="AU60" s="123">
        <f>'PP02244 - Neinvestiční ná...'!P83</f>
        <v>0</v>
      </c>
      <c r="AV60" s="122">
        <f>'PP02244 - Neinvestiční ná...'!J33</f>
        <v>0</v>
      </c>
      <c r="AW60" s="122">
        <f>'PP02244 - Neinvestiční ná...'!J34</f>
        <v>0</v>
      </c>
      <c r="AX60" s="122">
        <f>'PP02244 - Neinvestiční ná...'!J35</f>
        <v>0</v>
      </c>
      <c r="AY60" s="122">
        <f>'PP02244 - Neinvestiční ná...'!J36</f>
        <v>0</v>
      </c>
      <c r="AZ60" s="122">
        <f>'PP02244 - Neinvestiční ná...'!F33</f>
        <v>0</v>
      </c>
      <c r="BA60" s="122">
        <f>'PP02244 - Neinvestiční ná...'!F34</f>
        <v>0</v>
      </c>
      <c r="BB60" s="122">
        <f>'PP02244 - Neinvestiční ná...'!F35</f>
        <v>0</v>
      </c>
      <c r="BC60" s="122">
        <f>'PP02244 - Neinvestiční ná...'!F36</f>
        <v>0</v>
      </c>
      <c r="BD60" s="124">
        <f>'PP02244 - Neinvestiční ná...'!F37</f>
        <v>0</v>
      </c>
      <c r="BE60" s="7"/>
      <c r="BT60" s="125" t="s">
        <v>84</v>
      </c>
      <c r="BV60" s="125" t="s">
        <v>78</v>
      </c>
      <c r="BW60" s="125" t="s">
        <v>102</v>
      </c>
      <c r="BX60" s="125" t="s">
        <v>5</v>
      </c>
      <c r="CL60" s="125" t="s">
        <v>19</v>
      </c>
      <c r="CM60" s="125" t="s">
        <v>86</v>
      </c>
    </row>
    <row r="61" s="7" customFormat="1" ht="24.75" customHeight="1">
      <c r="A61" s="113" t="s">
        <v>80</v>
      </c>
      <c r="B61" s="114"/>
      <c r="C61" s="115"/>
      <c r="D61" s="116" t="s">
        <v>103</v>
      </c>
      <c r="E61" s="116"/>
      <c r="F61" s="116"/>
      <c r="G61" s="116"/>
      <c r="H61" s="116"/>
      <c r="I61" s="117"/>
      <c r="J61" s="116" t="s">
        <v>104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'PP0224VON - Vedlejší a os...'!J30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105</v>
      </c>
      <c r="AR61" s="120"/>
      <c r="AS61" s="136">
        <v>0</v>
      </c>
      <c r="AT61" s="137">
        <f>ROUND(SUM(AV61:AW61),2)</f>
        <v>0</v>
      </c>
      <c r="AU61" s="138">
        <f>'PP0224VON - Vedlejší a os...'!P85</f>
        <v>0</v>
      </c>
      <c r="AV61" s="137">
        <f>'PP0224VON - Vedlejší a os...'!J33</f>
        <v>0</v>
      </c>
      <c r="AW61" s="137">
        <f>'PP0224VON - Vedlejší a os...'!J34</f>
        <v>0</v>
      </c>
      <c r="AX61" s="137">
        <f>'PP0224VON - Vedlejší a os...'!J35</f>
        <v>0</v>
      </c>
      <c r="AY61" s="137">
        <f>'PP0224VON - Vedlejší a os...'!J36</f>
        <v>0</v>
      </c>
      <c r="AZ61" s="137">
        <f>'PP0224VON - Vedlejší a os...'!F33</f>
        <v>0</v>
      </c>
      <c r="BA61" s="137">
        <f>'PP0224VON - Vedlejší a os...'!F34</f>
        <v>0</v>
      </c>
      <c r="BB61" s="137">
        <f>'PP0224VON - Vedlejší a os...'!F35</f>
        <v>0</v>
      </c>
      <c r="BC61" s="137">
        <f>'PP0224VON - Vedlejší a os...'!F36</f>
        <v>0</v>
      </c>
      <c r="BD61" s="139">
        <f>'PP0224VON - Vedlejší a os...'!F37</f>
        <v>0</v>
      </c>
      <c r="BE61" s="7"/>
      <c r="BT61" s="125" t="s">
        <v>84</v>
      </c>
      <c r="BV61" s="125" t="s">
        <v>78</v>
      </c>
      <c r="BW61" s="125" t="s">
        <v>106</v>
      </c>
      <c r="BX61" s="125" t="s">
        <v>5</v>
      </c>
      <c r="CL61" s="125" t="s">
        <v>19</v>
      </c>
      <c r="CM61" s="125" t="s">
        <v>86</v>
      </c>
    </row>
    <row r="62" s="2" customFormat="1" ht="30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</sheetData>
  <sheetProtection sheet="1" formatColumns="0" formatRows="0" objects="1" scenarios="1" spinCount="100000" saltValue="CmLkb8tTBa6+ebJGpK1cq4ZBs2GVmXWFMDGD7ZKvnzR7V6mToZyaMM1nTo79ewWqXrT0kI0uGje+dBB2knJnsA==" hashValue="uIjEHPj8D6nodTiJChTwrsqzzdEE9VbxJVq31txpxLoLt4c4H56v3RNCnt9NJv5a4ZYN/KLxNpK22XcRFMPnAg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P02241 - Architektonicko...'!C2" display="/"/>
    <hyperlink ref="A56" location="'PP02242 - Zdravotně - tec...'!C2" display="/"/>
    <hyperlink ref="A58" location="'PP022431 - Elektroinstala...'!C2" display="/"/>
    <hyperlink ref="A59" location="'PP022432 - Elektroinstala...'!C2" display="/"/>
    <hyperlink ref="A60" location="'PP02244 - Neinvestiční ná...'!C2" display="/"/>
    <hyperlink ref="A61" location="'PP0224VON - Vedlejší a o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86</v>
      </c>
    </row>
    <row r="4" s="1" customFormat="1" ht="24.96" customHeight="1">
      <c r="B4" s="22"/>
      <c r="D4" s="142" t="s">
        <v>107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Revitalizace prostor budovy UX - 2np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108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14. 5. 2024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32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4" t="s">
        <v>28</v>
      </c>
      <c r="J21" s="135" t="s">
        <v>34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36</v>
      </c>
      <c r="E23" s="40"/>
      <c r="F23" s="40"/>
      <c r="G23" s="40"/>
      <c r="H23" s="40"/>
      <c r="I23" s="144" t="s">
        <v>26</v>
      </c>
      <c r="J23" s="135" t="s">
        <v>37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38</v>
      </c>
      <c r="F24" s="40"/>
      <c r="G24" s="40"/>
      <c r="H24" s="40"/>
      <c r="I24" s="144" t="s">
        <v>28</v>
      </c>
      <c r="J24" s="135" t="s">
        <v>39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40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40"/>
      <c r="J30" s="155">
        <f>ROUND(J90,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6" t="s">
        <v>43</v>
      </c>
      <c r="J32" s="156" t="s">
        <v>45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44" t="s">
        <v>47</v>
      </c>
      <c r="F33" s="158">
        <f>ROUND((SUM(BE90:BE1022)),  2)</f>
        <v>0</v>
      </c>
      <c r="G33" s="40"/>
      <c r="H33" s="40"/>
      <c r="I33" s="159">
        <v>0.20999999999999999</v>
      </c>
      <c r="J33" s="158">
        <f>ROUND(((SUM(BE90:BE1022))*I33),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48</v>
      </c>
      <c r="F34" s="158">
        <f>ROUND((SUM(BF90:BF1022)),  2)</f>
        <v>0</v>
      </c>
      <c r="G34" s="40"/>
      <c r="H34" s="40"/>
      <c r="I34" s="159">
        <v>0.12</v>
      </c>
      <c r="J34" s="158">
        <f>ROUND(((SUM(BF90:BF1022))*I34),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49</v>
      </c>
      <c r="F35" s="158">
        <f>ROUND((SUM(BG90:BG1022)),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50</v>
      </c>
      <c r="F36" s="158">
        <f>ROUND((SUM(BH90:BH1022)),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51</v>
      </c>
      <c r="F37" s="158">
        <f>ROUND((SUM(BI90:BI1022)),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Revitalizace prostor budovy UX - 2np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PP02241 - Architektonicko - stavební řešení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Univerzitní ul., ZČU Plzeň - Bory</v>
      </c>
      <c r="G52" s="42"/>
      <c r="H52" s="42"/>
      <c r="I52" s="34" t="s">
        <v>23</v>
      </c>
      <c r="J52" s="74" t="str">
        <f>IF(J12="","",J12)</f>
        <v>14. 5. 2024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ZČU v Plzni, Univerzitní 2732/8, Plzeň 301 00</v>
      </c>
      <c r="G54" s="42"/>
      <c r="H54" s="42"/>
      <c r="I54" s="34" t="s">
        <v>31</v>
      </c>
      <c r="J54" s="38" t="str">
        <f>E21</f>
        <v>PilsProjekt s.r.o., Částkova 74, 326 00 Plzeň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Zdeněk Basl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111</v>
      </c>
      <c r="D57" s="173"/>
      <c r="E57" s="173"/>
      <c r="F57" s="173"/>
      <c r="G57" s="173"/>
      <c r="H57" s="173"/>
      <c r="I57" s="173"/>
      <c r="J57" s="174" t="s">
        <v>112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74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76"/>
      <c r="C60" s="177"/>
      <c r="D60" s="178" t="s">
        <v>114</v>
      </c>
      <c r="E60" s="179"/>
      <c r="F60" s="179"/>
      <c r="G60" s="179"/>
      <c r="H60" s="179"/>
      <c r="I60" s="179"/>
      <c r="J60" s="180">
        <f>J91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115</v>
      </c>
      <c r="E61" s="184"/>
      <c r="F61" s="184"/>
      <c r="G61" s="184"/>
      <c r="H61" s="184"/>
      <c r="I61" s="184"/>
      <c r="J61" s="185">
        <f>J92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116</v>
      </c>
      <c r="E62" s="184"/>
      <c r="F62" s="184"/>
      <c r="G62" s="184"/>
      <c r="H62" s="184"/>
      <c r="I62" s="184"/>
      <c r="J62" s="185">
        <f>J428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117</v>
      </c>
      <c r="E63" s="184"/>
      <c r="F63" s="184"/>
      <c r="G63" s="184"/>
      <c r="H63" s="184"/>
      <c r="I63" s="184"/>
      <c r="J63" s="185">
        <f>J620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118</v>
      </c>
      <c r="E64" s="184"/>
      <c r="F64" s="184"/>
      <c r="G64" s="184"/>
      <c r="H64" s="184"/>
      <c r="I64" s="184"/>
      <c r="J64" s="185">
        <f>J630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6"/>
      <c r="C65" s="177"/>
      <c r="D65" s="178" t="s">
        <v>119</v>
      </c>
      <c r="E65" s="179"/>
      <c r="F65" s="179"/>
      <c r="G65" s="179"/>
      <c r="H65" s="179"/>
      <c r="I65" s="179"/>
      <c r="J65" s="180">
        <f>J633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2"/>
      <c r="C66" s="127"/>
      <c r="D66" s="183" t="s">
        <v>120</v>
      </c>
      <c r="E66" s="184"/>
      <c r="F66" s="184"/>
      <c r="G66" s="184"/>
      <c r="H66" s="184"/>
      <c r="I66" s="184"/>
      <c r="J66" s="185">
        <f>J634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121</v>
      </c>
      <c r="E67" s="184"/>
      <c r="F67" s="184"/>
      <c r="G67" s="184"/>
      <c r="H67" s="184"/>
      <c r="I67" s="184"/>
      <c r="J67" s="185">
        <f>J694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122</v>
      </c>
      <c r="E68" s="184"/>
      <c r="F68" s="184"/>
      <c r="G68" s="184"/>
      <c r="H68" s="184"/>
      <c r="I68" s="184"/>
      <c r="J68" s="185">
        <f>J750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123</v>
      </c>
      <c r="E69" s="184"/>
      <c r="F69" s="184"/>
      <c r="G69" s="184"/>
      <c r="H69" s="184"/>
      <c r="I69" s="184"/>
      <c r="J69" s="185">
        <f>J876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124</v>
      </c>
      <c r="E70" s="184"/>
      <c r="F70" s="184"/>
      <c r="G70" s="184"/>
      <c r="H70" s="184"/>
      <c r="I70" s="184"/>
      <c r="J70" s="185">
        <f>J975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125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Revitalizace prostor budovy UX - 2np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108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PP02241 - Architektonicko - stavební řešení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Univerzitní ul., ZČU Plzeň - Bory</v>
      </c>
      <c r="G84" s="42"/>
      <c r="H84" s="42"/>
      <c r="I84" s="34" t="s">
        <v>23</v>
      </c>
      <c r="J84" s="74" t="str">
        <f>IF(J12="","",J12)</f>
        <v>14. 5. 2024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40.05" customHeight="1">
      <c r="A86" s="40"/>
      <c r="B86" s="41"/>
      <c r="C86" s="34" t="s">
        <v>25</v>
      </c>
      <c r="D86" s="42"/>
      <c r="E86" s="42"/>
      <c r="F86" s="29" t="str">
        <f>E15</f>
        <v>ZČU v Plzni, Univerzitní 2732/8, Plzeň 301 00</v>
      </c>
      <c r="G86" s="42"/>
      <c r="H86" s="42"/>
      <c r="I86" s="34" t="s">
        <v>31</v>
      </c>
      <c r="J86" s="38" t="str">
        <f>E21</f>
        <v>PilsProjekt s.r.o., Částkova 74, 326 00 Plzeň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36</v>
      </c>
      <c r="J87" s="38" t="str">
        <f>E24</f>
        <v>Zdeněk Basl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7"/>
      <c r="B89" s="188"/>
      <c r="C89" s="189" t="s">
        <v>126</v>
      </c>
      <c r="D89" s="190" t="s">
        <v>61</v>
      </c>
      <c r="E89" s="190" t="s">
        <v>57</v>
      </c>
      <c r="F89" s="190" t="s">
        <v>58</v>
      </c>
      <c r="G89" s="190" t="s">
        <v>127</v>
      </c>
      <c r="H89" s="190" t="s">
        <v>128</v>
      </c>
      <c r="I89" s="190" t="s">
        <v>129</v>
      </c>
      <c r="J89" s="190" t="s">
        <v>112</v>
      </c>
      <c r="K89" s="191" t="s">
        <v>130</v>
      </c>
      <c r="L89" s="192"/>
      <c r="M89" s="94" t="s">
        <v>19</v>
      </c>
      <c r="N89" s="95" t="s">
        <v>46</v>
      </c>
      <c r="O89" s="95" t="s">
        <v>131</v>
      </c>
      <c r="P89" s="95" t="s">
        <v>132</v>
      </c>
      <c r="Q89" s="95" t="s">
        <v>133</v>
      </c>
      <c r="R89" s="95" t="s">
        <v>134</v>
      </c>
      <c r="S89" s="95" t="s">
        <v>135</v>
      </c>
      <c r="T89" s="96" t="s">
        <v>136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40"/>
      <c r="B90" s="41"/>
      <c r="C90" s="101" t="s">
        <v>137</v>
      </c>
      <c r="D90" s="42"/>
      <c r="E90" s="42"/>
      <c r="F90" s="42"/>
      <c r="G90" s="42"/>
      <c r="H90" s="42"/>
      <c r="I90" s="42"/>
      <c r="J90" s="193">
        <f>BK90</f>
        <v>0</v>
      </c>
      <c r="K90" s="42"/>
      <c r="L90" s="46"/>
      <c r="M90" s="97"/>
      <c r="N90" s="194"/>
      <c r="O90" s="98"/>
      <c r="P90" s="195">
        <f>P91+P633</f>
        <v>0</v>
      </c>
      <c r="Q90" s="98"/>
      <c r="R90" s="195">
        <f>R91+R633</f>
        <v>8.3806324500000002</v>
      </c>
      <c r="S90" s="98"/>
      <c r="T90" s="196">
        <f>T91+T633</f>
        <v>5.2487827200000012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75</v>
      </c>
      <c r="AU90" s="19" t="s">
        <v>113</v>
      </c>
      <c r="BK90" s="197">
        <f>BK91+BK633</f>
        <v>0</v>
      </c>
    </row>
    <row r="91" s="12" customFormat="1" ht="25.92" customHeight="1">
      <c r="A91" s="12"/>
      <c r="B91" s="198"/>
      <c r="C91" s="199"/>
      <c r="D91" s="200" t="s">
        <v>75</v>
      </c>
      <c r="E91" s="201" t="s">
        <v>138</v>
      </c>
      <c r="F91" s="201" t="s">
        <v>139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P92+P428+P620+P630</f>
        <v>0</v>
      </c>
      <c r="Q91" s="206"/>
      <c r="R91" s="207">
        <f>R92+R428+R620+R630</f>
        <v>6.9624018999999997</v>
      </c>
      <c r="S91" s="206"/>
      <c r="T91" s="208">
        <f>T92+T428+T620+T630</f>
        <v>2.7654627200000004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84</v>
      </c>
      <c r="AT91" s="210" t="s">
        <v>75</v>
      </c>
      <c r="AU91" s="210" t="s">
        <v>76</v>
      </c>
      <c r="AY91" s="209" t="s">
        <v>140</v>
      </c>
      <c r="BK91" s="211">
        <f>BK92+BK428+BK620+BK630</f>
        <v>0</v>
      </c>
    </row>
    <row r="92" s="12" customFormat="1" ht="22.8" customHeight="1">
      <c r="A92" s="12"/>
      <c r="B92" s="198"/>
      <c r="C92" s="199"/>
      <c r="D92" s="200" t="s">
        <v>75</v>
      </c>
      <c r="E92" s="212" t="s">
        <v>141</v>
      </c>
      <c r="F92" s="212" t="s">
        <v>142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SUM(P93:P427)</f>
        <v>0</v>
      </c>
      <c r="Q92" s="206"/>
      <c r="R92" s="207">
        <f>SUM(R93:R427)</f>
        <v>6.8057881399999998</v>
      </c>
      <c r="S92" s="206"/>
      <c r="T92" s="208">
        <f>SUM(T93:T427)</f>
        <v>0.057964720000000004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84</v>
      </c>
      <c r="AT92" s="210" t="s">
        <v>75</v>
      </c>
      <c r="AU92" s="210" t="s">
        <v>84</v>
      </c>
      <c r="AY92" s="209" t="s">
        <v>140</v>
      </c>
      <c r="BK92" s="211">
        <f>SUM(BK93:BK427)</f>
        <v>0</v>
      </c>
    </row>
    <row r="93" s="2" customFormat="1" ht="16.5" customHeight="1">
      <c r="A93" s="40"/>
      <c r="B93" s="41"/>
      <c r="C93" s="214" t="s">
        <v>84</v>
      </c>
      <c r="D93" s="214" t="s">
        <v>143</v>
      </c>
      <c r="E93" s="215" t="s">
        <v>144</v>
      </c>
      <c r="F93" s="216" t="s">
        <v>145</v>
      </c>
      <c r="G93" s="217" t="s">
        <v>146</v>
      </c>
      <c r="H93" s="218">
        <v>8.5</v>
      </c>
      <c r="I93" s="219"/>
      <c r="J93" s="220">
        <f>ROUND(I93*H93,2)</f>
        <v>0</v>
      </c>
      <c r="K93" s="216" t="s">
        <v>147</v>
      </c>
      <c r="L93" s="46"/>
      <c r="M93" s="221" t="s">
        <v>19</v>
      </c>
      <c r="N93" s="222" t="s">
        <v>47</v>
      </c>
      <c r="O93" s="86"/>
      <c r="P93" s="223">
        <f>O93*H93</f>
        <v>0</v>
      </c>
      <c r="Q93" s="223">
        <v>0.00025999999999999998</v>
      </c>
      <c r="R93" s="223">
        <f>Q93*H93</f>
        <v>0.0022099999999999997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148</v>
      </c>
      <c r="AT93" s="225" t="s">
        <v>143</v>
      </c>
      <c r="AU93" s="225" t="s">
        <v>86</v>
      </c>
      <c r="AY93" s="19" t="s">
        <v>140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84</v>
      </c>
      <c r="BK93" s="226">
        <f>ROUND(I93*H93,2)</f>
        <v>0</v>
      </c>
      <c r="BL93" s="19" t="s">
        <v>148</v>
      </c>
      <c r="BM93" s="225" t="s">
        <v>149</v>
      </c>
    </row>
    <row r="94" s="2" customFormat="1">
      <c r="A94" s="40"/>
      <c r="B94" s="41"/>
      <c r="C94" s="42"/>
      <c r="D94" s="227" t="s">
        <v>150</v>
      </c>
      <c r="E94" s="42"/>
      <c r="F94" s="228" t="s">
        <v>151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150</v>
      </c>
      <c r="AU94" s="19" t="s">
        <v>86</v>
      </c>
    </row>
    <row r="95" s="13" customFormat="1">
      <c r="A95" s="13"/>
      <c r="B95" s="232"/>
      <c r="C95" s="233"/>
      <c r="D95" s="234" t="s">
        <v>152</v>
      </c>
      <c r="E95" s="235" t="s">
        <v>19</v>
      </c>
      <c r="F95" s="236" t="s">
        <v>153</v>
      </c>
      <c r="G95" s="233"/>
      <c r="H95" s="235" t="s">
        <v>19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152</v>
      </c>
      <c r="AU95" s="242" t="s">
        <v>86</v>
      </c>
      <c r="AV95" s="13" t="s">
        <v>84</v>
      </c>
      <c r="AW95" s="13" t="s">
        <v>35</v>
      </c>
      <c r="AX95" s="13" t="s">
        <v>76</v>
      </c>
      <c r="AY95" s="242" t="s">
        <v>140</v>
      </c>
    </row>
    <row r="96" s="13" customFormat="1">
      <c r="A96" s="13"/>
      <c r="B96" s="232"/>
      <c r="C96" s="233"/>
      <c r="D96" s="234" t="s">
        <v>152</v>
      </c>
      <c r="E96" s="235" t="s">
        <v>19</v>
      </c>
      <c r="F96" s="236" t="s">
        <v>154</v>
      </c>
      <c r="G96" s="233"/>
      <c r="H96" s="235" t="s">
        <v>19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152</v>
      </c>
      <c r="AU96" s="242" t="s">
        <v>86</v>
      </c>
      <c r="AV96" s="13" t="s">
        <v>84</v>
      </c>
      <c r="AW96" s="13" t="s">
        <v>35</v>
      </c>
      <c r="AX96" s="13" t="s">
        <v>76</v>
      </c>
      <c r="AY96" s="242" t="s">
        <v>140</v>
      </c>
    </row>
    <row r="97" s="14" customFormat="1">
      <c r="A97" s="14"/>
      <c r="B97" s="243"/>
      <c r="C97" s="244"/>
      <c r="D97" s="234" t="s">
        <v>152</v>
      </c>
      <c r="E97" s="245" t="s">
        <v>19</v>
      </c>
      <c r="F97" s="246" t="s">
        <v>84</v>
      </c>
      <c r="G97" s="244"/>
      <c r="H97" s="247">
        <v>1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152</v>
      </c>
      <c r="AU97" s="253" t="s">
        <v>86</v>
      </c>
      <c r="AV97" s="14" t="s">
        <v>86</v>
      </c>
      <c r="AW97" s="14" t="s">
        <v>35</v>
      </c>
      <c r="AX97" s="14" t="s">
        <v>76</v>
      </c>
      <c r="AY97" s="253" t="s">
        <v>140</v>
      </c>
    </row>
    <row r="98" s="13" customFormat="1">
      <c r="A98" s="13"/>
      <c r="B98" s="232"/>
      <c r="C98" s="233"/>
      <c r="D98" s="234" t="s">
        <v>152</v>
      </c>
      <c r="E98" s="235" t="s">
        <v>19</v>
      </c>
      <c r="F98" s="236" t="s">
        <v>155</v>
      </c>
      <c r="G98" s="233"/>
      <c r="H98" s="235" t="s">
        <v>19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152</v>
      </c>
      <c r="AU98" s="242" t="s">
        <v>86</v>
      </c>
      <c r="AV98" s="13" t="s">
        <v>84</v>
      </c>
      <c r="AW98" s="13" t="s">
        <v>35</v>
      </c>
      <c r="AX98" s="13" t="s">
        <v>76</v>
      </c>
      <c r="AY98" s="242" t="s">
        <v>140</v>
      </c>
    </row>
    <row r="99" s="14" customFormat="1">
      <c r="A99" s="14"/>
      <c r="B99" s="243"/>
      <c r="C99" s="244"/>
      <c r="D99" s="234" t="s">
        <v>152</v>
      </c>
      <c r="E99" s="245" t="s">
        <v>19</v>
      </c>
      <c r="F99" s="246" t="s">
        <v>84</v>
      </c>
      <c r="G99" s="244"/>
      <c r="H99" s="247">
        <v>1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152</v>
      </c>
      <c r="AU99" s="253" t="s">
        <v>86</v>
      </c>
      <c r="AV99" s="14" t="s">
        <v>86</v>
      </c>
      <c r="AW99" s="14" t="s">
        <v>35</v>
      </c>
      <c r="AX99" s="14" t="s">
        <v>76</v>
      </c>
      <c r="AY99" s="253" t="s">
        <v>140</v>
      </c>
    </row>
    <row r="100" s="13" customFormat="1">
      <c r="A100" s="13"/>
      <c r="B100" s="232"/>
      <c r="C100" s="233"/>
      <c r="D100" s="234" t="s">
        <v>152</v>
      </c>
      <c r="E100" s="235" t="s">
        <v>19</v>
      </c>
      <c r="F100" s="236" t="s">
        <v>156</v>
      </c>
      <c r="G100" s="233"/>
      <c r="H100" s="235" t="s">
        <v>19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152</v>
      </c>
      <c r="AU100" s="242" t="s">
        <v>86</v>
      </c>
      <c r="AV100" s="13" t="s">
        <v>84</v>
      </c>
      <c r="AW100" s="13" t="s">
        <v>35</v>
      </c>
      <c r="AX100" s="13" t="s">
        <v>76</v>
      </c>
      <c r="AY100" s="242" t="s">
        <v>140</v>
      </c>
    </row>
    <row r="101" s="14" customFormat="1">
      <c r="A101" s="14"/>
      <c r="B101" s="243"/>
      <c r="C101" s="244"/>
      <c r="D101" s="234" t="s">
        <v>152</v>
      </c>
      <c r="E101" s="245" t="s">
        <v>19</v>
      </c>
      <c r="F101" s="246" t="s">
        <v>84</v>
      </c>
      <c r="G101" s="244"/>
      <c r="H101" s="247">
        <v>1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152</v>
      </c>
      <c r="AU101" s="253" t="s">
        <v>86</v>
      </c>
      <c r="AV101" s="14" t="s">
        <v>86</v>
      </c>
      <c r="AW101" s="14" t="s">
        <v>35</v>
      </c>
      <c r="AX101" s="14" t="s">
        <v>76</v>
      </c>
      <c r="AY101" s="253" t="s">
        <v>140</v>
      </c>
    </row>
    <row r="102" s="13" customFormat="1">
      <c r="A102" s="13"/>
      <c r="B102" s="232"/>
      <c r="C102" s="233"/>
      <c r="D102" s="234" t="s">
        <v>152</v>
      </c>
      <c r="E102" s="235" t="s">
        <v>19</v>
      </c>
      <c r="F102" s="236" t="s">
        <v>157</v>
      </c>
      <c r="G102" s="233"/>
      <c r="H102" s="235" t="s">
        <v>19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152</v>
      </c>
      <c r="AU102" s="242" t="s">
        <v>86</v>
      </c>
      <c r="AV102" s="13" t="s">
        <v>84</v>
      </c>
      <c r="AW102" s="13" t="s">
        <v>35</v>
      </c>
      <c r="AX102" s="13" t="s">
        <v>76</v>
      </c>
      <c r="AY102" s="242" t="s">
        <v>140</v>
      </c>
    </row>
    <row r="103" s="14" customFormat="1">
      <c r="A103" s="14"/>
      <c r="B103" s="243"/>
      <c r="C103" s="244"/>
      <c r="D103" s="234" t="s">
        <v>152</v>
      </c>
      <c r="E103" s="245" t="s">
        <v>19</v>
      </c>
      <c r="F103" s="246" t="s">
        <v>84</v>
      </c>
      <c r="G103" s="244"/>
      <c r="H103" s="247">
        <v>1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152</v>
      </c>
      <c r="AU103" s="253" t="s">
        <v>86</v>
      </c>
      <c r="AV103" s="14" t="s">
        <v>86</v>
      </c>
      <c r="AW103" s="14" t="s">
        <v>35</v>
      </c>
      <c r="AX103" s="14" t="s">
        <v>76</v>
      </c>
      <c r="AY103" s="253" t="s">
        <v>140</v>
      </c>
    </row>
    <row r="104" s="13" customFormat="1">
      <c r="A104" s="13"/>
      <c r="B104" s="232"/>
      <c r="C104" s="233"/>
      <c r="D104" s="234" t="s">
        <v>152</v>
      </c>
      <c r="E104" s="235" t="s">
        <v>19</v>
      </c>
      <c r="F104" s="236" t="s">
        <v>158</v>
      </c>
      <c r="G104" s="233"/>
      <c r="H104" s="235" t="s">
        <v>19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152</v>
      </c>
      <c r="AU104" s="242" t="s">
        <v>86</v>
      </c>
      <c r="AV104" s="13" t="s">
        <v>84</v>
      </c>
      <c r="AW104" s="13" t="s">
        <v>35</v>
      </c>
      <c r="AX104" s="13" t="s">
        <v>76</v>
      </c>
      <c r="AY104" s="242" t="s">
        <v>140</v>
      </c>
    </row>
    <row r="105" s="14" customFormat="1">
      <c r="A105" s="14"/>
      <c r="B105" s="243"/>
      <c r="C105" s="244"/>
      <c r="D105" s="234" t="s">
        <v>152</v>
      </c>
      <c r="E105" s="245" t="s">
        <v>19</v>
      </c>
      <c r="F105" s="246" t="s">
        <v>84</v>
      </c>
      <c r="G105" s="244"/>
      <c r="H105" s="247">
        <v>1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152</v>
      </c>
      <c r="AU105" s="253" t="s">
        <v>86</v>
      </c>
      <c r="AV105" s="14" t="s">
        <v>86</v>
      </c>
      <c r="AW105" s="14" t="s">
        <v>35</v>
      </c>
      <c r="AX105" s="14" t="s">
        <v>76</v>
      </c>
      <c r="AY105" s="253" t="s">
        <v>140</v>
      </c>
    </row>
    <row r="106" s="13" customFormat="1">
      <c r="A106" s="13"/>
      <c r="B106" s="232"/>
      <c r="C106" s="233"/>
      <c r="D106" s="234" t="s">
        <v>152</v>
      </c>
      <c r="E106" s="235" t="s">
        <v>19</v>
      </c>
      <c r="F106" s="236" t="s">
        <v>159</v>
      </c>
      <c r="G106" s="233"/>
      <c r="H106" s="235" t="s">
        <v>19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152</v>
      </c>
      <c r="AU106" s="242" t="s">
        <v>86</v>
      </c>
      <c r="AV106" s="13" t="s">
        <v>84</v>
      </c>
      <c r="AW106" s="13" t="s">
        <v>35</v>
      </c>
      <c r="AX106" s="13" t="s">
        <v>76</v>
      </c>
      <c r="AY106" s="242" t="s">
        <v>140</v>
      </c>
    </row>
    <row r="107" s="14" customFormat="1">
      <c r="A107" s="14"/>
      <c r="B107" s="243"/>
      <c r="C107" s="244"/>
      <c r="D107" s="234" t="s">
        <v>152</v>
      </c>
      <c r="E107" s="245" t="s">
        <v>19</v>
      </c>
      <c r="F107" s="246" t="s">
        <v>160</v>
      </c>
      <c r="G107" s="244"/>
      <c r="H107" s="247">
        <v>1.5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152</v>
      </c>
      <c r="AU107" s="253" t="s">
        <v>86</v>
      </c>
      <c r="AV107" s="14" t="s">
        <v>86</v>
      </c>
      <c r="AW107" s="14" t="s">
        <v>35</v>
      </c>
      <c r="AX107" s="14" t="s">
        <v>76</v>
      </c>
      <c r="AY107" s="253" t="s">
        <v>140</v>
      </c>
    </row>
    <row r="108" s="13" customFormat="1">
      <c r="A108" s="13"/>
      <c r="B108" s="232"/>
      <c r="C108" s="233"/>
      <c r="D108" s="234" t="s">
        <v>152</v>
      </c>
      <c r="E108" s="235" t="s">
        <v>19</v>
      </c>
      <c r="F108" s="236" t="s">
        <v>161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152</v>
      </c>
      <c r="AU108" s="242" t="s">
        <v>86</v>
      </c>
      <c r="AV108" s="13" t="s">
        <v>84</v>
      </c>
      <c r="AW108" s="13" t="s">
        <v>35</v>
      </c>
      <c r="AX108" s="13" t="s">
        <v>76</v>
      </c>
      <c r="AY108" s="242" t="s">
        <v>140</v>
      </c>
    </row>
    <row r="109" s="14" customFormat="1">
      <c r="A109" s="14"/>
      <c r="B109" s="243"/>
      <c r="C109" s="244"/>
      <c r="D109" s="234" t="s">
        <v>152</v>
      </c>
      <c r="E109" s="245" t="s">
        <v>19</v>
      </c>
      <c r="F109" s="246" t="s">
        <v>86</v>
      </c>
      <c r="G109" s="244"/>
      <c r="H109" s="247">
        <v>2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152</v>
      </c>
      <c r="AU109" s="253" t="s">
        <v>86</v>
      </c>
      <c r="AV109" s="14" t="s">
        <v>86</v>
      </c>
      <c r="AW109" s="14" t="s">
        <v>35</v>
      </c>
      <c r="AX109" s="14" t="s">
        <v>76</v>
      </c>
      <c r="AY109" s="253" t="s">
        <v>140</v>
      </c>
    </row>
    <row r="110" s="15" customFormat="1">
      <c r="A110" s="15"/>
      <c r="B110" s="254"/>
      <c r="C110" s="255"/>
      <c r="D110" s="234" t="s">
        <v>152</v>
      </c>
      <c r="E110" s="256" t="s">
        <v>19</v>
      </c>
      <c r="F110" s="257" t="s">
        <v>162</v>
      </c>
      <c r="G110" s="255"/>
      <c r="H110" s="258">
        <v>8.5</v>
      </c>
      <c r="I110" s="259"/>
      <c r="J110" s="255"/>
      <c r="K110" s="255"/>
      <c r="L110" s="260"/>
      <c r="M110" s="261"/>
      <c r="N110" s="262"/>
      <c r="O110" s="262"/>
      <c r="P110" s="262"/>
      <c r="Q110" s="262"/>
      <c r="R110" s="262"/>
      <c r="S110" s="262"/>
      <c r="T110" s="263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4" t="s">
        <v>152</v>
      </c>
      <c r="AU110" s="264" t="s">
        <v>86</v>
      </c>
      <c r="AV110" s="15" t="s">
        <v>148</v>
      </c>
      <c r="AW110" s="15" t="s">
        <v>35</v>
      </c>
      <c r="AX110" s="15" t="s">
        <v>84</v>
      </c>
      <c r="AY110" s="264" t="s">
        <v>140</v>
      </c>
    </row>
    <row r="111" s="2" customFormat="1" ht="24.15" customHeight="1">
      <c r="A111" s="40"/>
      <c r="B111" s="41"/>
      <c r="C111" s="214" t="s">
        <v>86</v>
      </c>
      <c r="D111" s="214" t="s">
        <v>143</v>
      </c>
      <c r="E111" s="215" t="s">
        <v>163</v>
      </c>
      <c r="F111" s="216" t="s">
        <v>164</v>
      </c>
      <c r="G111" s="217" t="s">
        <v>146</v>
      </c>
      <c r="H111" s="218">
        <v>8.5</v>
      </c>
      <c r="I111" s="219"/>
      <c r="J111" s="220">
        <f>ROUND(I111*H111,2)</f>
        <v>0</v>
      </c>
      <c r="K111" s="216" t="s">
        <v>147</v>
      </c>
      <c r="L111" s="46"/>
      <c r="M111" s="221" t="s">
        <v>19</v>
      </c>
      <c r="N111" s="222" t="s">
        <v>47</v>
      </c>
      <c r="O111" s="86"/>
      <c r="P111" s="223">
        <f>O111*H111</f>
        <v>0</v>
      </c>
      <c r="Q111" s="223">
        <v>0.0043800000000000002</v>
      </c>
      <c r="R111" s="223">
        <f>Q111*H111</f>
        <v>0.037229999999999999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148</v>
      </c>
      <c r="AT111" s="225" t="s">
        <v>143</v>
      </c>
      <c r="AU111" s="225" t="s">
        <v>86</v>
      </c>
      <c r="AY111" s="19" t="s">
        <v>140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84</v>
      </c>
      <c r="BK111" s="226">
        <f>ROUND(I111*H111,2)</f>
        <v>0</v>
      </c>
      <c r="BL111" s="19" t="s">
        <v>148</v>
      </c>
      <c r="BM111" s="225" t="s">
        <v>165</v>
      </c>
    </row>
    <row r="112" s="2" customFormat="1">
      <c r="A112" s="40"/>
      <c r="B112" s="41"/>
      <c r="C112" s="42"/>
      <c r="D112" s="227" t="s">
        <v>150</v>
      </c>
      <c r="E112" s="42"/>
      <c r="F112" s="228" t="s">
        <v>166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150</v>
      </c>
      <c r="AU112" s="19" t="s">
        <v>86</v>
      </c>
    </row>
    <row r="113" s="13" customFormat="1">
      <c r="A113" s="13"/>
      <c r="B113" s="232"/>
      <c r="C113" s="233"/>
      <c r="D113" s="234" t="s">
        <v>152</v>
      </c>
      <c r="E113" s="235" t="s">
        <v>19</v>
      </c>
      <c r="F113" s="236" t="s">
        <v>154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152</v>
      </c>
      <c r="AU113" s="242" t="s">
        <v>86</v>
      </c>
      <c r="AV113" s="13" t="s">
        <v>84</v>
      </c>
      <c r="AW113" s="13" t="s">
        <v>35</v>
      </c>
      <c r="AX113" s="13" t="s">
        <v>76</v>
      </c>
      <c r="AY113" s="242" t="s">
        <v>140</v>
      </c>
    </row>
    <row r="114" s="14" customFormat="1">
      <c r="A114" s="14"/>
      <c r="B114" s="243"/>
      <c r="C114" s="244"/>
      <c r="D114" s="234" t="s">
        <v>152</v>
      </c>
      <c r="E114" s="245" t="s">
        <v>19</v>
      </c>
      <c r="F114" s="246" t="s">
        <v>84</v>
      </c>
      <c r="G114" s="244"/>
      <c r="H114" s="247">
        <v>1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152</v>
      </c>
      <c r="AU114" s="253" t="s">
        <v>86</v>
      </c>
      <c r="AV114" s="14" t="s">
        <v>86</v>
      </c>
      <c r="AW114" s="14" t="s">
        <v>35</v>
      </c>
      <c r="AX114" s="14" t="s">
        <v>76</v>
      </c>
      <c r="AY114" s="253" t="s">
        <v>140</v>
      </c>
    </row>
    <row r="115" s="13" customFormat="1">
      <c r="A115" s="13"/>
      <c r="B115" s="232"/>
      <c r="C115" s="233"/>
      <c r="D115" s="234" t="s">
        <v>152</v>
      </c>
      <c r="E115" s="235" t="s">
        <v>19</v>
      </c>
      <c r="F115" s="236" t="s">
        <v>155</v>
      </c>
      <c r="G115" s="233"/>
      <c r="H115" s="235" t="s">
        <v>19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152</v>
      </c>
      <c r="AU115" s="242" t="s">
        <v>86</v>
      </c>
      <c r="AV115" s="13" t="s">
        <v>84</v>
      </c>
      <c r="AW115" s="13" t="s">
        <v>35</v>
      </c>
      <c r="AX115" s="13" t="s">
        <v>76</v>
      </c>
      <c r="AY115" s="242" t="s">
        <v>140</v>
      </c>
    </row>
    <row r="116" s="14" customFormat="1">
      <c r="A116" s="14"/>
      <c r="B116" s="243"/>
      <c r="C116" s="244"/>
      <c r="D116" s="234" t="s">
        <v>152</v>
      </c>
      <c r="E116" s="245" t="s">
        <v>19</v>
      </c>
      <c r="F116" s="246" t="s">
        <v>84</v>
      </c>
      <c r="G116" s="244"/>
      <c r="H116" s="247">
        <v>1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152</v>
      </c>
      <c r="AU116" s="253" t="s">
        <v>86</v>
      </c>
      <c r="AV116" s="14" t="s">
        <v>86</v>
      </c>
      <c r="AW116" s="14" t="s">
        <v>35</v>
      </c>
      <c r="AX116" s="14" t="s">
        <v>76</v>
      </c>
      <c r="AY116" s="253" t="s">
        <v>140</v>
      </c>
    </row>
    <row r="117" s="13" customFormat="1">
      <c r="A117" s="13"/>
      <c r="B117" s="232"/>
      <c r="C117" s="233"/>
      <c r="D117" s="234" t="s">
        <v>152</v>
      </c>
      <c r="E117" s="235" t="s">
        <v>19</v>
      </c>
      <c r="F117" s="236" t="s">
        <v>156</v>
      </c>
      <c r="G117" s="233"/>
      <c r="H117" s="235" t="s">
        <v>19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152</v>
      </c>
      <c r="AU117" s="242" t="s">
        <v>86</v>
      </c>
      <c r="AV117" s="13" t="s">
        <v>84</v>
      </c>
      <c r="AW117" s="13" t="s">
        <v>35</v>
      </c>
      <c r="AX117" s="13" t="s">
        <v>76</v>
      </c>
      <c r="AY117" s="242" t="s">
        <v>140</v>
      </c>
    </row>
    <row r="118" s="14" customFormat="1">
      <c r="A118" s="14"/>
      <c r="B118" s="243"/>
      <c r="C118" s="244"/>
      <c r="D118" s="234" t="s">
        <v>152</v>
      </c>
      <c r="E118" s="245" t="s">
        <v>19</v>
      </c>
      <c r="F118" s="246" t="s">
        <v>84</v>
      </c>
      <c r="G118" s="244"/>
      <c r="H118" s="247">
        <v>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152</v>
      </c>
      <c r="AU118" s="253" t="s">
        <v>86</v>
      </c>
      <c r="AV118" s="14" t="s">
        <v>86</v>
      </c>
      <c r="AW118" s="14" t="s">
        <v>35</v>
      </c>
      <c r="AX118" s="14" t="s">
        <v>76</v>
      </c>
      <c r="AY118" s="253" t="s">
        <v>140</v>
      </c>
    </row>
    <row r="119" s="13" customFormat="1">
      <c r="A119" s="13"/>
      <c r="B119" s="232"/>
      <c r="C119" s="233"/>
      <c r="D119" s="234" t="s">
        <v>152</v>
      </c>
      <c r="E119" s="235" t="s">
        <v>19</v>
      </c>
      <c r="F119" s="236" t="s">
        <v>157</v>
      </c>
      <c r="G119" s="233"/>
      <c r="H119" s="235" t="s">
        <v>19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152</v>
      </c>
      <c r="AU119" s="242" t="s">
        <v>86</v>
      </c>
      <c r="AV119" s="13" t="s">
        <v>84</v>
      </c>
      <c r="AW119" s="13" t="s">
        <v>35</v>
      </c>
      <c r="AX119" s="13" t="s">
        <v>76</v>
      </c>
      <c r="AY119" s="242" t="s">
        <v>140</v>
      </c>
    </row>
    <row r="120" s="14" customFormat="1">
      <c r="A120" s="14"/>
      <c r="B120" s="243"/>
      <c r="C120" s="244"/>
      <c r="D120" s="234" t="s">
        <v>152</v>
      </c>
      <c r="E120" s="245" t="s">
        <v>19</v>
      </c>
      <c r="F120" s="246" t="s">
        <v>84</v>
      </c>
      <c r="G120" s="244"/>
      <c r="H120" s="247">
        <v>1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152</v>
      </c>
      <c r="AU120" s="253" t="s">
        <v>86</v>
      </c>
      <c r="AV120" s="14" t="s">
        <v>86</v>
      </c>
      <c r="AW120" s="14" t="s">
        <v>35</v>
      </c>
      <c r="AX120" s="14" t="s">
        <v>76</v>
      </c>
      <c r="AY120" s="253" t="s">
        <v>140</v>
      </c>
    </row>
    <row r="121" s="13" customFormat="1">
      <c r="A121" s="13"/>
      <c r="B121" s="232"/>
      <c r="C121" s="233"/>
      <c r="D121" s="234" t="s">
        <v>152</v>
      </c>
      <c r="E121" s="235" t="s">
        <v>19</v>
      </c>
      <c r="F121" s="236" t="s">
        <v>158</v>
      </c>
      <c r="G121" s="233"/>
      <c r="H121" s="235" t="s">
        <v>19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152</v>
      </c>
      <c r="AU121" s="242" t="s">
        <v>86</v>
      </c>
      <c r="AV121" s="13" t="s">
        <v>84</v>
      </c>
      <c r="AW121" s="13" t="s">
        <v>35</v>
      </c>
      <c r="AX121" s="13" t="s">
        <v>76</v>
      </c>
      <c r="AY121" s="242" t="s">
        <v>140</v>
      </c>
    </row>
    <row r="122" s="14" customFormat="1">
      <c r="A122" s="14"/>
      <c r="B122" s="243"/>
      <c r="C122" s="244"/>
      <c r="D122" s="234" t="s">
        <v>152</v>
      </c>
      <c r="E122" s="245" t="s">
        <v>19</v>
      </c>
      <c r="F122" s="246" t="s">
        <v>84</v>
      </c>
      <c r="G122" s="244"/>
      <c r="H122" s="247">
        <v>1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152</v>
      </c>
      <c r="AU122" s="253" t="s">
        <v>86</v>
      </c>
      <c r="AV122" s="14" t="s">
        <v>86</v>
      </c>
      <c r="AW122" s="14" t="s">
        <v>35</v>
      </c>
      <c r="AX122" s="14" t="s">
        <v>76</v>
      </c>
      <c r="AY122" s="253" t="s">
        <v>140</v>
      </c>
    </row>
    <row r="123" s="13" customFormat="1">
      <c r="A123" s="13"/>
      <c r="B123" s="232"/>
      <c r="C123" s="233"/>
      <c r="D123" s="234" t="s">
        <v>152</v>
      </c>
      <c r="E123" s="235" t="s">
        <v>19</v>
      </c>
      <c r="F123" s="236" t="s">
        <v>159</v>
      </c>
      <c r="G123" s="233"/>
      <c r="H123" s="235" t="s">
        <v>19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152</v>
      </c>
      <c r="AU123" s="242" t="s">
        <v>86</v>
      </c>
      <c r="AV123" s="13" t="s">
        <v>84</v>
      </c>
      <c r="AW123" s="13" t="s">
        <v>35</v>
      </c>
      <c r="AX123" s="13" t="s">
        <v>76</v>
      </c>
      <c r="AY123" s="242" t="s">
        <v>140</v>
      </c>
    </row>
    <row r="124" s="14" customFormat="1">
      <c r="A124" s="14"/>
      <c r="B124" s="243"/>
      <c r="C124" s="244"/>
      <c r="D124" s="234" t="s">
        <v>152</v>
      </c>
      <c r="E124" s="245" t="s">
        <v>19</v>
      </c>
      <c r="F124" s="246" t="s">
        <v>160</v>
      </c>
      <c r="G124" s="244"/>
      <c r="H124" s="247">
        <v>1.5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152</v>
      </c>
      <c r="AU124" s="253" t="s">
        <v>86</v>
      </c>
      <c r="AV124" s="14" t="s">
        <v>86</v>
      </c>
      <c r="AW124" s="14" t="s">
        <v>35</v>
      </c>
      <c r="AX124" s="14" t="s">
        <v>76</v>
      </c>
      <c r="AY124" s="253" t="s">
        <v>140</v>
      </c>
    </row>
    <row r="125" s="13" customFormat="1">
      <c r="A125" s="13"/>
      <c r="B125" s="232"/>
      <c r="C125" s="233"/>
      <c r="D125" s="234" t="s">
        <v>152</v>
      </c>
      <c r="E125" s="235" t="s">
        <v>19</v>
      </c>
      <c r="F125" s="236" t="s">
        <v>161</v>
      </c>
      <c r="G125" s="233"/>
      <c r="H125" s="235" t="s">
        <v>19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152</v>
      </c>
      <c r="AU125" s="242" t="s">
        <v>86</v>
      </c>
      <c r="AV125" s="13" t="s">
        <v>84</v>
      </c>
      <c r="AW125" s="13" t="s">
        <v>35</v>
      </c>
      <c r="AX125" s="13" t="s">
        <v>76</v>
      </c>
      <c r="AY125" s="242" t="s">
        <v>140</v>
      </c>
    </row>
    <row r="126" s="14" customFormat="1">
      <c r="A126" s="14"/>
      <c r="B126" s="243"/>
      <c r="C126" s="244"/>
      <c r="D126" s="234" t="s">
        <v>152</v>
      </c>
      <c r="E126" s="245" t="s">
        <v>19</v>
      </c>
      <c r="F126" s="246" t="s">
        <v>86</v>
      </c>
      <c r="G126" s="244"/>
      <c r="H126" s="247">
        <v>2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152</v>
      </c>
      <c r="AU126" s="253" t="s">
        <v>86</v>
      </c>
      <c r="AV126" s="14" t="s">
        <v>86</v>
      </c>
      <c r="AW126" s="14" t="s">
        <v>35</v>
      </c>
      <c r="AX126" s="14" t="s">
        <v>76</v>
      </c>
      <c r="AY126" s="253" t="s">
        <v>140</v>
      </c>
    </row>
    <row r="127" s="15" customFormat="1">
      <c r="A127" s="15"/>
      <c r="B127" s="254"/>
      <c r="C127" s="255"/>
      <c r="D127" s="234" t="s">
        <v>152</v>
      </c>
      <c r="E127" s="256" t="s">
        <v>19</v>
      </c>
      <c r="F127" s="257" t="s">
        <v>162</v>
      </c>
      <c r="G127" s="255"/>
      <c r="H127" s="258">
        <v>8.5</v>
      </c>
      <c r="I127" s="259"/>
      <c r="J127" s="255"/>
      <c r="K127" s="255"/>
      <c r="L127" s="260"/>
      <c r="M127" s="261"/>
      <c r="N127" s="262"/>
      <c r="O127" s="262"/>
      <c r="P127" s="262"/>
      <c r="Q127" s="262"/>
      <c r="R127" s="262"/>
      <c r="S127" s="262"/>
      <c r="T127" s="26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4" t="s">
        <v>152</v>
      </c>
      <c r="AU127" s="264" t="s">
        <v>86</v>
      </c>
      <c r="AV127" s="15" t="s">
        <v>148</v>
      </c>
      <c r="AW127" s="15" t="s">
        <v>35</v>
      </c>
      <c r="AX127" s="15" t="s">
        <v>84</v>
      </c>
      <c r="AY127" s="264" t="s">
        <v>140</v>
      </c>
    </row>
    <row r="128" s="2" customFormat="1" ht="24.15" customHeight="1">
      <c r="A128" s="40"/>
      <c r="B128" s="41"/>
      <c r="C128" s="214" t="s">
        <v>167</v>
      </c>
      <c r="D128" s="214" t="s">
        <v>143</v>
      </c>
      <c r="E128" s="215" t="s">
        <v>168</v>
      </c>
      <c r="F128" s="216" t="s">
        <v>169</v>
      </c>
      <c r="G128" s="217" t="s">
        <v>146</v>
      </c>
      <c r="H128" s="218">
        <v>379.507</v>
      </c>
      <c r="I128" s="219"/>
      <c r="J128" s="220">
        <f>ROUND(I128*H128,2)</f>
        <v>0</v>
      </c>
      <c r="K128" s="216" t="s">
        <v>147</v>
      </c>
      <c r="L128" s="46"/>
      <c r="M128" s="221" t="s">
        <v>19</v>
      </c>
      <c r="N128" s="222" t="s">
        <v>47</v>
      </c>
      <c r="O128" s="86"/>
      <c r="P128" s="223">
        <f>O128*H128</f>
        <v>0</v>
      </c>
      <c r="Q128" s="223">
        <v>0.0057000000000000002</v>
      </c>
      <c r="R128" s="223">
        <f>Q128*H128</f>
        <v>2.1631898999999999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148</v>
      </c>
      <c r="AT128" s="225" t="s">
        <v>143</v>
      </c>
      <c r="AU128" s="225" t="s">
        <v>86</v>
      </c>
      <c r="AY128" s="19" t="s">
        <v>140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84</v>
      </c>
      <c r="BK128" s="226">
        <f>ROUND(I128*H128,2)</f>
        <v>0</v>
      </c>
      <c r="BL128" s="19" t="s">
        <v>148</v>
      </c>
      <c r="BM128" s="225" t="s">
        <v>170</v>
      </c>
    </row>
    <row r="129" s="2" customFormat="1">
      <c r="A129" s="40"/>
      <c r="B129" s="41"/>
      <c r="C129" s="42"/>
      <c r="D129" s="227" t="s">
        <v>150</v>
      </c>
      <c r="E129" s="42"/>
      <c r="F129" s="228" t="s">
        <v>171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150</v>
      </c>
      <c r="AU129" s="19" t="s">
        <v>86</v>
      </c>
    </row>
    <row r="130" s="13" customFormat="1">
      <c r="A130" s="13"/>
      <c r="B130" s="232"/>
      <c r="C130" s="233"/>
      <c r="D130" s="234" t="s">
        <v>152</v>
      </c>
      <c r="E130" s="235" t="s">
        <v>19</v>
      </c>
      <c r="F130" s="236" t="s">
        <v>172</v>
      </c>
      <c r="G130" s="233"/>
      <c r="H130" s="235" t="s">
        <v>19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152</v>
      </c>
      <c r="AU130" s="242" t="s">
        <v>86</v>
      </c>
      <c r="AV130" s="13" t="s">
        <v>84</v>
      </c>
      <c r="AW130" s="13" t="s">
        <v>35</v>
      </c>
      <c r="AX130" s="13" t="s">
        <v>76</v>
      </c>
      <c r="AY130" s="242" t="s">
        <v>140</v>
      </c>
    </row>
    <row r="131" s="13" customFormat="1">
      <c r="A131" s="13"/>
      <c r="B131" s="232"/>
      <c r="C131" s="233"/>
      <c r="D131" s="234" t="s">
        <v>152</v>
      </c>
      <c r="E131" s="235" t="s">
        <v>19</v>
      </c>
      <c r="F131" s="236" t="s">
        <v>173</v>
      </c>
      <c r="G131" s="233"/>
      <c r="H131" s="235" t="s">
        <v>19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152</v>
      </c>
      <c r="AU131" s="242" t="s">
        <v>86</v>
      </c>
      <c r="AV131" s="13" t="s">
        <v>84</v>
      </c>
      <c r="AW131" s="13" t="s">
        <v>35</v>
      </c>
      <c r="AX131" s="13" t="s">
        <v>76</v>
      </c>
      <c r="AY131" s="242" t="s">
        <v>140</v>
      </c>
    </row>
    <row r="132" s="14" customFormat="1">
      <c r="A132" s="14"/>
      <c r="B132" s="243"/>
      <c r="C132" s="244"/>
      <c r="D132" s="234" t="s">
        <v>152</v>
      </c>
      <c r="E132" s="245" t="s">
        <v>19</v>
      </c>
      <c r="F132" s="246" t="s">
        <v>174</v>
      </c>
      <c r="G132" s="244"/>
      <c r="H132" s="247">
        <v>0.83999999999999997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152</v>
      </c>
      <c r="AU132" s="253" t="s">
        <v>86</v>
      </c>
      <c r="AV132" s="14" t="s">
        <v>86</v>
      </c>
      <c r="AW132" s="14" t="s">
        <v>35</v>
      </c>
      <c r="AX132" s="14" t="s">
        <v>76</v>
      </c>
      <c r="AY132" s="253" t="s">
        <v>140</v>
      </c>
    </row>
    <row r="133" s="13" customFormat="1">
      <c r="A133" s="13"/>
      <c r="B133" s="232"/>
      <c r="C133" s="233"/>
      <c r="D133" s="234" t="s">
        <v>152</v>
      </c>
      <c r="E133" s="235" t="s">
        <v>19</v>
      </c>
      <c r="F133" s="236" t="s">
        <v>175</v>
      </c>
      <c r="G133" s="233"/>
      <c r="H133" s="235" t="s">
        <v>19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152</v>
      </c>
      <c r="AU133" s="242" t="s">
        <v>86</v>
      </c>
      <c r="AV133" s="13" t="s">
        <v>84</v>
      </c>
      <c r="AW133" s="13" t="s">
        <v>35</v>
      </c>
      <c r="AX133" s="13" t="s">
        <v>76</v>
      </c>
      <c r="AY133" s="242" t="s">
        <v>140</v>
      </c>
    </row>
    <row r="134" s="14" customFormat="1">
      <c r="A134" s="14"/>
      <c r="B134" s="243"/>
      <c r="C134" s="244"/>
      <c r="D134" s="234" t="s">
        <v>152</v>
      </c>
      <c r="E134" s="245" t="s">
        <v>19</v>
      </c>
      <c r="F134" s="246" t="s">
        <v>176</v>
      </c>
      <c r="G134" s="244"/>
      <c r="H134" s="247">
        <v>11.281000000000001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152</v>
      </c>
      <c r="AU134" s="253" t="s">
        <v>86</v>
      </c>
      <c r="AV134" s="14" t="s">
        <v>86</v>
      </c>
      <c r="AW134" s="14" t="s">
        <v>35</v>
      </c>
      <c r="AX134" s="14" t="s">
        <v>76</v>
      </c>
      <c r="AY134" s="253" t="s">
        <v>140</v>
      </c>
    </row>
    <row r="135" s="13" customFormat="1">
      <c r="A135" s="13"/>
      <c r="B135" s="232"/>
      <c r="C135" s="233"/>
      <c r="D135" s="234" t="s">
        <v>152</v>
      </c>
      <c r="E135" s="235" t="s">
        <v>19</v>
      </c>
      <c r="F135" s="236" t="s">
        <v>177</v>
      </c>
      <c r="G135" s="233"/>
      <c r="H135" s="235" t="s">
        <v>19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152</v>
      </c>
      <c r="AU135" s="242" t="s">
        <v>86</v>
      </c>
      <c r="AV135" s="13" t="s">
        <v>84</v>
      </c>
      <c r="AW135" s="13" t="s">
        <v>35</v>
      </c>
      <c r="AX135" s="13" t="s">
        <v>76</v>
      </c>
      <c r="AY135" s="242" t="s">
        <v>140</v>
      </c>
    </row>
    <row r="136" s="14" customFormat="1">
      <c r="A136" s="14"/>
      <c r="B136" s="243"/>
      <c r="C136" s="244"/>
      <c r="D136" s="234" t="s">
        <v>152</v>
      </c>
      <c r="E136" s="245" t="s">
        <v>19</v>
      </c>
      <c r="F136" s="246" t="s">
        <v>178</v>
      </c>
      <c r="G136" s="244"/>
      <c r="H136" s="247">
        <v>11.464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152</v>
      </c>
      <c r="AU136" s="253" t="s">
        <v>86</v>
      </c>
      <c r="AV136" s="14" t="s">
        <v>86</v>
      </c>
      <c r="AW136" s="14" t="s">
        <v>35</v>
      </c>
      <c r="AX136" s="14" t="s">
        <v>76</v>
      </c>
      <c r="AY136" s="253" t="s">
        <v>140</v>
      </c>
    </row>
    <row r="137" s="13" customFormat="1">
      <c r="A137" s="13"/>
      <c r="B137" s="232"/>
      <c r="C137" s="233"/>
      <c r="D137" s="234" t="s">
        <v>152</v>
      </c>
      <c r="E137" s="235" t="s">
        <v>19</v>
      </c>
      <c r="F137" s="236" t="s">
        <v>154</v>
      </c>
      <c r="G137" s="233"/>
      <c r="H137" s="235" t="s">
        <v>19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152</v>
      </c>
      <c r="AU137" s="242" t="s">
        <v>86</v>
      </c>
      <c r="AV137" s="13" t="s">
        <v>84</v>
      </c>
      <c r="AW137" s="13" t="s">
        <v>35</v>
      </c>
      <c r="AX137" s="13" t="s">
        <v>76</v>
      </c>
      <c r="AY137" s="242" t="s">
        <v>140</v>
      </c>
    </row>
    <row r="138" s="14" customFormat="1">
      <c r="A138" s="14"/>
      <c r="B138" s="243"/>
      <c r="C138" s="244"/>
      <c r="D138" s="234" t="s">
        <v>152</v>
      </c>
      <c r="E138" s="245" t="s">
        <v>19</v>
      </c>
      <c r="F138" s="246" t="s">
        <v>179</v>
      </c>
      <c r="G138" s="244"/>
      <c r="H138" s="247">
        <v>25.959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152</v>
      </c>
      <c r="AU138" s="253" t="s">
        <v>86</v>
      </c>
      <c r="AV138" s="14" t="s">
        <v>86</v>
      </c>
      <c r="AW138" s="14" t="s">
        <v>35</v>
      </c>
      <c r="AX138" s="14" t="s">
        <v>76</v>
      </c>
      <c r="AY138" s="253" t="s">
        <v>140</v>
      </c>
    </row>
    <row r="139" s="13" customFormat="1">
      <c r="A139" s="13"/>
      <c r="B139" s="232"/>
      <c r="C139" s="233"/>
      <c r="D139" s="234" t="s">
        <v>152</v>
      </c>
      <c r="E139" s="235" t="s">
        <v>19</v>
      </c>
      <c r="F139" s="236" t="s">
        <v>180</v>
      </c>
      <c r="G139" s="233"/>
      <c r="H139" s="235" t="s">
        <v>19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152</v>
      </c>
      <c r="AU139" s="242" t="s">
        <v>86</v>
      </c>
      <c r="AV139" s="13" t="s">
        <v>84</v>
      </c>
      <c r="AW139" s="13" t="s">
        <v>35</v>
      </c>
      <c r="AX139" s="13" t="s">
        <v>76</v>
      </c>
      <c r="AY139" s="242" t="s">
        <v>140</v>
      </c>
    </row>
    <row r="140" s="14" customFormat="1">
      <c r="A140" s="14"/>
      <c r="B140" s="243"/>
      <c r="C140" s="244"/>
      <c r="D140" s="234" t="s">
        <v>152</v>
      </c>
      <c r="E140" s="245" t="s">
        <v>19</v>
      </c>
      <c r="F140" s="246" t="s">
        <v>181</v>
      </c>
      <c r="G140" s="244"/>
      <c r="H140" s="247">
        <v>8.0050000000000008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152</v>
      </c>
      <c r="AU140" s="253" t="s">
        <v>86</v>
      </c>
      <c r="AV140" s="14" t="s">
        <v>86</v>
      </c>
      <c r="AW140" s="14" t="s">
        <v>35</v>
      </c>
      <c r="AX140" s="14" t="s">
        <v>76</v>
      </c>
      <c r="AY140" s="253" t="s">
        <v>140</v>
      </c>
    </row>
    <row r="141" s="13" customFormat="1">
      <c r="A141" s="13"/>
      <c r="B141" s="232"/>
      <c r="C141" s="233"/>
      <c r="D141" s="234" t="s">
        <v>152</v>
      </c>
      <c r="E141" s="235" t="s">
        <v>19</v>
      </c>
      <c r="F141" s="236" t="s">
        <v>182</v>
      </c>
      <c r="G141" s="233"/>
      <c r="H141" s="235" t="s">
        <v>19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152</v>
      </c>
      <c r="AU141" s="242" t="s">
        <v>86</v>
      </c>
      <c r="AV141" s="13" t="s">
        <v>84</v>
      </c>
      <c r="AW141" s="13" t="s">
        <v>35</v>
      </c>
      <c r="AX141" s="13" t="s">
        <v>76</v>
      </c>
      <c r="AY141" s="242" t="s">
        <v>140</v>
      </c>
    </row>
    <row r="142" s="14" customFormat="1">
      <c r="A142" s="14"/>
      <c r="B142" s="243"/>
      <c r="C142" s="244"/>
      <c r="D142" s="234" t="s">
        <v>152</v>
      </c>
      <c r="E142" s="245" t="s">
        <v>19</v>
      </c>
      <c r="F142" s="246" t="s">
        <v>183</v>
      </c>
      <c r="G142" s="244"/>
      <c r="H142" s="247">
        <v>22.420000000000002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152</v>
      </c>
      <c r="AU142" s="253" t="s">
        <v>86</v>
      </c>
      <c r="AV142" s="14" t="s">
        <v>86</v>
      </c>
      <c r="AW142" s="14" t="s">
        <v>35</v>
      </c>
      <c r="AX142" s="14" t="s">
        <v>76</v>
      </c>
      <c r="AY142" s="253" t="s">
        <v>140</v>
      </c>
    </row>
    <row r="143" s="13" customFormat="1">
      <c r="A143" s="13"/>
      <c r="B143" s="232"/>
      <c r="C143" s="233"/>
      <c r="D143" s="234" t="s">
        <v>152</v>
      </c>
      <c r="E143" s="235" t="s">
        <v>19</v>
      </c>
      <c r="F143" s="236" t="s">
        <v>184</v>
      </c>
      <c r="G143" s="233"/>
      <c r="H143" s="235" t="s">
        <v>19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152</v>
      </c>
      <c r="AU143" s="242" t="s">
        <v>86</v>
      </c>
      <c r="AV143" s="13" t="s">
        <v>84</v>
      </c>
      <c r="AW143" s="13" t="s">
        <v>35</v>
      </c>
      <c r="AX143" s="13" t="s">
        <v>76</v>
      </c>
      <c r="AY143" s="242" t="s">
        <v>140</v>
      </c>
    </row>
    <row r="144" s="14" customFormat="1">
      <c r="A144" s="14"/>
      <c r="B144" s="243"/>
      <c r="C144" s="244"/>
      <c r="D144" s="234" t="s">
        <v>152</v>
      </c>
      <c r="E144" s="245" t="s">
        <v>19</v>
      </c>
      <c r="F144" s="246" t="s">
        <v>185</v>
      </c>
      <c r="G144" s="244"/>
      <c r="H144" s="247">
        <v>14.9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152</v>
      </c>
      <c r="AU144" s="253" t="s">
        <v>86</v>
      </c>
      <c r="AV144" s="14" t="s">
        <v>86</v>
      </c>
      <c r="AW144" s="14" t="s">
        <v>35</v>
      </c>
      <c r="AX144" s="14" t="s">
        <v>76</v>
      </c>
      <c r="AY144" s="253" t="s">
        <v>140</v>
      </c>
    </row>
    <row r="145" s="13" customFormat="1">
      <c r="A145" s="13"/>
      <c r="B145" s="232"/>
      <c r="C145" s="233"/>
      <c r="D145" s="234" t="s">
        <v>152</v>
      </c>
      <c r="E145" s="235" t="s">
        <v>19</v>
      </c>
      <c r="F145" s="236" t="s">
        <v>186</v>
      </c>
      <c r="G145" s="233"/>
      <c r="H145" s="235" t="s">
        <v>19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152</v>
      </c>
      <c r="AU145" s="242" t="s">
        <v>86</v>
      </c>
      <c r="AV145" s="13" t="s">
        <v>84</v>
      </c>
      <c r="AW145" s="13" t="s">
        <v>35</v>
      </c>
      <c r="AX145" s="13" t="s">
        <v>76</v>
      </c>
      <c r="AY145" s="242" t="s">
        <v>140</v>
      </c>
    </row>
    <row r="146" s="14" customFormat="1">
      <c r="A146" s="14"/>
      <c r="B146" s="243"/>
      <c r="C146" s="244"/>
      <c r="D146" s="234" t="s">
        <v>152</v>
      </c>
      <c r="E146" s="245" t="s">
        <v>19</v>
      </c>
      <c r="F146" s="246" t="s">
        <v>187</v>
      </c>
      <c r="G146" s="244"/>
      <c r="H146" s="247">
        <v>13.25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152</v>
      </c>
      <c r="AU146" s="253" t="s">
        <v>86</v>
      </c>
      <c r="AV146" s="14" t="s">
        <v>86</v>
      </c>
      <c r="AW146" s="14" t="s">
        <v>35</v>
      </c>
      <c r="AX146" s="14" t="s">
        <v>76</v>
      </c>
      <c r="AY146" s="253" t="s">
        <v>140</v>
      </c>
    </row>
    <row r="147" s="13" customFormat="1">
      <c r="A147" s="13"/>
      <c r="B147" s="232"/>
      <c r="C147" s="233"/>
      <c r="D147" s="234" t="s">
        <v>152</v>
      </c>
      <c r="E147" s="235" t="s">
        <v>19</v>
      </c>
      <c r="F147" s="236" t="s">
        <v>188</v>
      </c>
      <c r="G147" s="233"/>
      <c r="H147" s="235" t="s">
        <v>19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152</v>
      </c>
      <c r="AU147" s="242" t="s">
        <v>86</v>
      </c>
      <c r="AV147" s="13" t="s">
        <v>84</v>
      </c>
      <c r="AW147" s="13" t="s">
        <v>35</v>
      </c>
      <c r="AX147" s="13" t="s">
        <v>76</v>
      </c>
      <c r="AY147" s="242" t="s">
        <v>140</v>
      </c>
    </row>
    <row r="148" s="14" customFormat="1">
      <c r="A148" s="14"/>
      <c r="B148" s="243"/>
      <c r="C148" s="244"/>
      <c r="D148" s="234" t="s">
        <v>152</v>
      </c>
      <c r="E148" s="245" t="s">
        <v>19</v>
      </c>
      <c r="F148" s="246" t="s">
        <v>189</v>
      </c>
      <c r="G148" s="244"/>
      <c r="H148" s="247">
        <v>61.274999999999999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152</v>
      </c>
      <c r="AU148" s="253" t="s">
        <v>86</v>
      </c>
      <c r="AV148" s="14" t="s">
        <v>86</v>
      </c>
      <c r="AW148" s="14" t="s">
        <v>35</v>
      </c>
      <c r="AX148" s="14" t="s">
        <v>76</v>
      </c>
      <c r="AY148" s="253" t="s">
        <v>140</v>
      </c>
    </row>
    <row r="149" s="13" customFormat="1">
      <c r="A149" s="13"/>
      <c r="B149" s="232"/>
      <c r="C149" s="233"/>
      <c r="D149" s="234" t="s">
        <v>152</v>
      </c>
      <c r="E149" s="235" t="s">
        <v>19</v>
      </c>
      <c r="F149" s="236" t="s">
        <v>190</v>
      </c>
      <c r="G149" s="233"/>
      <c r="H149" s="235" t="s">
        <v>19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152</v>
      </c>
      <c r="AU149" s="242" t="s">
        <v>86</v>
      </c>
      <c r="AV149" s="13" t="s">
        <v>84</v>
      </c>
      <c r="AW149" s="13" t="s">
        <v>35</v>
      </c>
      <c r="AX149" s="13" t="s">
        <v>76</v>
      </c>
      <c r="AY149" s="242" t="s">
        <v>140</v>
      </c>
    </row>
    <row r="150" s="14" customFormat="1">
      <c r="A150" s="14"/>
      <c r="B150" s="243"/>
      <c r="C150" s="244"/>
      <c r="D150" s="234" t="s">
        <v>152</v>
      </c>
      <c r="E150" s="245" t="s">
        <v>19</v>
      </c>
      <c r="F150" s="246" t="s">
        <v>191</v>
      </c>
      <c r="G150" s="244"/>
      <c r="H150" s="247">
        <v>1.44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152</v>
      </c>
      <c r="AU150" s="253" t="s">
        <v>86</v>
      </c>
      <c r="AV150" s="14" t="s">
        <v>86</v>
      </c>
      <c r="AW150" s="14" t="s">
        <v>35</v>
      </c>
      <c r="AX150" s="14" t="s">
        <v>76</v>
      </c>
      <c r="AY150" s="253" t="s">
        <v>140</v>
      </c>
    </row>
    <row r="151" s="13" customFormat="1">
      <c r="A151" s="13"/>
      <c r="B151" s="232"/>
      <c r="C151" s="233"/>
      <c r="D151" s="234" t="s">
        <v>152</v>
      </c>
      <c r="E151" s="235" t="s">
        <v>19</v>
      </c>
      <c r="F151" s="236" t="s">
        <v>192</v>
      </c>
      <c r="G151" s="233"/>
      <c r="H151" s="235" t="s">
        <v>19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152</v>
      </c>
      <c r="AU151" s="242" t="s">
        <v>86</v>
      </c>
      <c r="AV151" s="13" t="s">
        <v>84</v>
      </c>
      <c r="AW151" s="13" t="s">
        <v>35</v>
      </c>
      <c r="AX151" s="13" t="s">
        <v>76</v>
      </c>
      <c r="AY151" s="242" t="s">
        <v>140</v>
      </c>
    </row>
    <row r="152" s="14" customFormat="1">
      <c r="A152" s="14"/>
      <c r="B152" s="243"/>
      <c r="C152" s="244"/>
      <c r="D152" s="234" t="s">
        <v>152</v>
      </c>
      <c r="E152" s="245" t="s">
        <v>19</v>
      </c>
      <c r="F152" s="246" t="s">
        <v>193</v>
      </c>
      <c r="G152" s="244"/>
      <c r="H152" s="247">
        <v>11.050000000000001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152</v>
      </c>
      <c r="AU152" s="253" t="s">
        <v>86</v>
      </c>
      <c r="AV152" s="14" t="s">
        <v>86</v>
      </c>
      <c r="AW152" s="14" t="s">
        <v>35</v>
      </c>
      <c r="AX152" s="14" t="s">
        <v>76</v>
      </c>
      <c r="AY152" s="253" t="s">
        <v>140</v>
      </c>
    </row>
    <row r="153" s="13" customFormat="1">
      <c r="A153" s="13"/>
      <c r="B153" s="232"/>
      <c r="C153" s="233"/>
      <c r="D153" s="234" t="s">
        <v>152</v>
      </c>
      <c r="E153" s="235" t="s">
        <v>19</v>
      </c>
      <c r="F153" s="236" t="s">
        <v>194</v>
      </c>
      <c r="G153" s="233"/>
      <c r="H153" s="235" t="s">
        <v>19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152</v>
      </c>
      <c r="AU153" s="242" t="s">
        <v>86</v>
      </c>
      <c r="AV153" s="13" t="s">
        <v>84</v>
      </c>
      <c r="AW153" s="13" t="s">
        <v>35</v>
      </c>
      <c r="AX153" s="13" t="s">
        <v>76</v>
      </c>
      <c r="AY153" s="242" t="s">
        <v>140</v>
      </c>
    </row>
    <row r="154" s="14" customFormat="1">
      <c r="A154" s="14"/>
      <c r="B154" s="243"/>
      <c r="C154" s="244"/>
      <c r="D154" s="234" t="s">
        <v>152</v>
      </c>
      <c r="E154" s="245" t="s">
        <v>19</v>
      </c>
      <c r="F154" s="246" t="s">
        <v>193</v>
      </c>
      <c r="G154" s="244"/>
      <c r="H154" s="247">
        <v>11.050000000000001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152</v>
      </c>
      <c r="AU154" s="253" t="s">
        <v>86</v>
      </c>
      <c r="AV154" s="14" t="s">
        <v>86</v>
      </c>
      <c r="AW154" s="14" t="s">
        <v>35</v>
      </c>
      <c r="AX154" s="14" t="s">
        <v>76</v>
      </c>
      <c r="AY154" s="253" t="s">
        <v>140</v>
      </c>
    </row>
    <row r="155" s="13" customFormat="1">
      <c r="A155" s="13"/>
      <c r="B155" s="232"/>
      <c r="C155" s="233"/>
      <c r="D155" s="234" t="s">
        <v>152</v>
      </c>
      <c r="E155" s="235" t="s">
        <v>19</v>
      </c>
      <c r="F155" s="236" t="s">
        <v>155</v>
      </c>
      <c r="G155" s="233"/>
      <c r="H155" s="235" t="s">
        <v>19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152</v>
      </c>
      <c r="AU155" s="242" t="s">
        <v>86</v>
      </c>
      <c r="AV155" s="13" t="s">
        <v>84</v>
      </c>
      <c r="AW155" s="13" t="s">
        <v>35</v>
      </c>
      <c r="AX155" s="13" t="s">
        <v>76</v>
      </c>
      <c r="AY155" s="242" t="s">
        <v>140</v>
      </c>
    </row>
    <row r="156" s="14" customFormat="1">
      <c r="A156" s="14"/>
      <c r="B156" s="243"/>
      <c r="C156" s="244"/>
      <c r="D156" s="234" t="s">
        <v>152</v>
      </c>
      <c r="E156" s="245" t="s">
        <v>19</v>
      </c>
      <c r="F156" s="246" t="s">
        <v>191</v>
      </c>
      <c r="G156" s="244"/>
      <c r="H156" s="247">
        <v>1.44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152</v>
      </c>
      <c r="AU156" s="253" t="s">
        <v>86</v>
      </c>
      <c r="AV156" s="14" t="s">
        <v>86</v>
      </c>
      <c r="AW156" s="14" t="s">
        <v>35</v>
      </c>
      <c r="AX156" s="14" t="s">
        <v>76</v>
      </c>
      <c r="AY156" s="253" t="s">
        <v>140</v>
      </c>
    </row>
    <row r="157" s="13" customFormat="1">
      <c r="A157" s="13"/>
      <c r="B157" s="232"/>
      <c r="C157" s="233"/>
      <c r="D157" s="234" t="s">
        <v>152</v>
      </c>
      <c r="E157" s="235" t="s">
        <v>19</v>
      </c>
      <c r="F157" s="236" t="s">
        <v>195</v>
      </c>
      <c r="G157" s="233"/>
      <c r="H157" s="235" t="s">
        <v>19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152</v>
      </c>
      <c r="AU157" s="242" t="s">
        <v>86</v>
      </c>
      <c r="AV157" s="13" t="s">
        <v>84</v>
      </c>
      <c r="AW157" s="13" t="s">
        <v>35</v>
      </c>
      <c r="AX157" s="13" t="s">
        <v>76</v>
      </c>
      <c r="AY157" s="242" t="s">
        <v>140</v>
      </c>
    </row>
    <row r="158" s="14" customFormat="1">
      <c r="A158" s="14"/>
      <c r="B158" s="243"/>
      <c r="C158" s="244"/>
      <c r="D158" s="234" t="s">
        <v>152</v>
      </c>
      <c r="E158" s="245" t="s">
        <v>19</v>
      </c>
      <c r="F158" s="246" t="s">
        <v>193</v>
      </c>
      <c r="G158" s="244"/>
      <c r="H158" s="247">
        <v>11.050000000000001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152</v>
      </c>
      <c r="AU158" s="253" t="s">
        <v>86</v>
      </c>
      <c r="AV158" s="14" t="s">
        <v>86</v>
      </c>
      <c r="AW158" s="14" t="s">
        <v>35</v>
      </c>
      <c r="AX158" s="14" t="s">
        <v>76</v>
      </c>
      <c r="AY158" s="253" t="s">
        <v>140</v>
      </c>
    </row>
    <row r="159" s="13" customFormat="1">
      <c r="A159" s="13"/>
      <c r="B159" s="232"/>
      <c r="C159" s="233"/>
      <c r="D159" s="234" t="s">
        <v>152</v>
      </c>
      <c r="E159" s="235" t="s">
        <v>19</v>
      </c>
      <c r="F159" s="236" t="s">
        <v>196</v>
      </c>
      <c r="G159" s="233"/>
      <c r="H159" s="235" t="s">
        <v>19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152</v>
      </c>
      <c r="AU159" s="242" t="s">
        <v>86</v>
      </c>
      <c r="AV159" s="13" t="s">
        <v>84</v>
      </c>
      <c r="AW159" s="13" t="s">
        <v>35</v>
      </c>
      <c r="AX159" s="13" t="s">
        <v>76</v>
      </c>
      <c r="AY159" s="242" t="s">
        <v>140</v>
      </c>
    </row>
    <row r="160" s="14" customFormat="1">
      <c r="A160" s="14"/>
      <c r="B160" s="243"/>
      <c r="C160" s="244"/>
      <c r="D160" s="234" t="s">
        <v>152</v>
      </c>
      <c r="E160" s="245" t="s">
        <v>19</v>
      </c>
      <c r="F160" s="246" t="s">
        <v>193</v>
      </c>
      <c r="G160" s="244"/>
      <c r="H160" s="247">
        <v>11.050000000000001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152</v>
      </c>
      <c r="AU160" s="253" t="s">
        <v>86</v>
      </c>
      <c r="AV160" s="14" t="s">
        <v>86</v>
      </c>
      <c r="AW160" s="14" t="s">
        <v>35</v>
      </c>
      <c r="AX160" s="14" t="s">
        <v>76</v>
      </c>
      <c r="AY160" s="253" t="s">
        <v>140</v>
      </c>
    </row>
    <row r="161" s="13" customFormat="1">
      <c r="A161" s="13"/>
      <c r="B161" s="232"/>
      <c r="C161" s="233"/>
      <c r="D161" s="234" t="s">
        <v>152</v>
      </c>
      <c r="E161" s="235" t="s">
        <v>19</v>
      </c>
      <c r="F161" s="236" t="s">
        <v>156</v>
      </c>
      <c r="G161" s="233"/>
      <c r="H161" s="235" t="s">
        <v>19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152</v>
      </c>
      <c r="AU161" s="242" t="s">
        <v>86</v>
      </c>
      <c r="AV161" s="13" t="s">
        <v>84</v>
      </c>
      <c r="AW161" s="13" t="s">
        <v>35</v>
      </c>
      <c r="AX161" s="13" t="s">
        <v>76</v>
      </c>
      <c r="AY161" s="242" t="s">
        <v>140</v>
      </c>
    </row>
    <row r="162" s="14" customFormat="1">
      <c r="A162" s="14"/>
      <c r="B162" s="243"/>
      <c r="C162" s="244"/>
      <c r="D162" s="234" t="s">
        <v>152</v>
      </c>
      <c r="E162" s="245" t="s">
        <v>19</v>
      </c>
      <c r="F162" s="246" t="s">
        <v>197</v>
      </c>
      <c r="G162" s="244"/>
      <c r="H162" s="247">
        <v>4.0700000000000003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152</v>
      </c>
      <c r="AU162" s="253" t="s">
        <v>86</v>
      </c>
      <c r="AV162" s="14" t="s">
        <v>86</v>
      </c>
      <c r="AW162" s="14" t="s">
        <v>35</v>
      </c>
      <c r="AX162" s="14" t="s">
        <v>76</v>
      </c>
      <c r="AY162" s="253" t="s">
        <v>140</v>
      </c>
    </row>
    <row r="163" s="13" customFormat="1">
      <c r="A163" s="13"/>
      <c r="B163" s="232"/>
      <c r="C163" s="233"/>
      <c r="D163" s="234" t="s">
        <v>152</v>
      </c>
      <c r="E163" s="235" t="s">
        <v>19</v>
      </c>
      <c r="F163" s="236" t="s">
        <v>198</v>
      </c>
      <c r="G163" s="233"/>
      <c r="H163" s="235" t="s">
        <v>19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152</v>
      </c>
      <c r="AU163" s="242" t="s">
        <v>86</v>
      </c>
      <c r="AV163" s="13" t="s">
        <v>84</v>
      </c>
      <c r="AW163" s="13" t="s">
        <v>35</v>
      </c>
      <c r="AX163" s="13" t="s">
        <v>76</v>
      </c>
      <c r="AY163" s="242" t="s">
        <v>140</v>
      </c>
    </row>
    <row r="164" s="14" customFormat="1">
      <c r="A164" s="14"/>
      <c r="B164" s="243"/>
      <c r="C164" s="244"/>
      <c r="D164" s="234" t="s">
        <v>152</v>
      </c>
      <c r="E164" s="245" t="s">
        <v>19</v>
      </c>
      <c r="F164" s="246" t="s">
        <v>199</v>
      </c>
      <c r="G164" s="244"/>
      <c r="H164" s="247">
        <v>9.1430000000000007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152</v>
      </c>
      <c r="AU164" s="253" t="s">
        <v>86</v>
      </c>
      <c r="AV164" s="14" t="s">
        <v>86</v>
      </c>
      <c r="AW164" s="14" t="s">
        <v>35</v>
      </c>
      <c r="AX164" s="14" t="s">
        <v>76</v>
      </c>
      <c r="AY164" s="253" t="s">
        <v>140</v>
      </c>
    </row>
    <row r="165" s="13" customFormat="1">
      <c r="A165" s="13"/>
      <c r="B165" s="232"/>
      <c r="C165" s="233"/>
      <c r="D165" s="234" t="s">
        <v>152</v>
      </c>
      <c r="E165" s="235" t="s">
        <v>19</v>
      </c>
      <c r="F165" s="236" t="s">
        <v>200</v>
      </c>
      <c r="G165" s="233"/>
      <c r="H165" s="235" t="s">
        <v>19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152</v>
      </c>
      <c r="AU165" s="242" t="s">
        <v>86</v>
      </c>
      <c r="AV165" s="13" t="s">
        <v>84</v>
      </c>
      <c r="AW165" s="13" t="s">
        <v>35</v>
      </c>
      <c r="AX165" s="13" t="s">
        <v>76</v>
      </c>
      <c r="AY165" s="242" t="s">
        <v>140</v>
      </c>
    </row>
    <row r="166" s="14" customFormat="1">
      <c r="A166" s="14"/>
      <c r="B166" s="243"/>
      <c r="C166" s="244"/>
      <c r="D166" s="234" t="s">
        <v>152</v>
      </c>
      <c r="E166" s="245" t="s">
        <v>19</v>
      </c>
      <c r="F166" s="246" t="s">
        <v>201</v>
      </c>
      <c r="G166" s="244"/>
      <c r="H166" s="247">
        <v>11.375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152</v>
      </c>
      <c r="AU166" s="253" t="s">
        <v>86</v>
      </c>
      <c r="AV166" s="14" t="s">
        <v>86</v>
      </c>
      <c r="AW166" s="14" t="s">
        <v>35</v>
      </c>
      <c r="AX166" s="14" t="s">
        <v>76</v>
      </c>
      <c r="AY166" s="253" t="s">
        <v>140</v>
      </c>
    </row>
    <row r="167" s="13" customFormat="1">
      <c r="A167" s="13"/>
      <c r="B167" s="232"/>
      <c r="C167" s="233"/>
      <c r="D167" s="234" t="s">
        <v>152</v>
      </c>
      <c r="E167" s="235" t="s">
        <v>19</v>
      </c>
      <c r="F167" s="236" t="s">
        <v>157</v>
      </c>
      <c r="G167" s="233"/>
      <c r="H167" s="235" t="s">
        <v>19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152</v>
      </c>
      <c r="AU167" s="242" t="s">
        <v>86</v>
      </c>
      <c r="AV167" s="13" t="s">
        <v>84</v>
      </c>
      <c r="AW167" s="13" t="s">
        <v>35</v>
      </c>
      <c r="AX167" s="13" t="s">
        <v>76</v>
      </c>
      <c r="AY167" s="242" t="s">
        <v>140</v>
      </c>
    </row>
    <row r="168" s="14" customFormat="1">
      <c r="A168" s="14"/>
      <c r="B168" s="243"/>
      <c r="C168" s="244"/>
      <c r="D168" s="234" t="s">
        <v>152</v>
      </c>
      <c r="E168" s="245" t="s">
        <v>19</v>
      </c>
      <c r="F168" s="246" t="s">
        <v>202</v>
      </c>
      <c r="G168" s="244"/>
      <c r="H168" s="247">
        <v>24.649999999999999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152</v>
      </c>
      <c r="AU168" s="253" t="s">
        <v>86</v>
      </c>
      <c r="AV168" s="14" t="s">
        <v>86</v>
      </c>
      <c r="AW168" s="14" t="s">
        <v>35</v>
      </c>
      <c r="AX168" s="14" t="s">
        <v>76</v>
      </c>
      <c r="AY168" s="253" t="s">
        <v>140</v>
      </c>
    </row>
    <row r="169" s="13" customFormat="1">
      <c r="A169" s="13"/>
      <c r="B169" s="232"/>
      <c r="C169" s="233"/>
      <c r="D169" s="234" t="s">
        <v>152</v>
      </c>
      <c r="E169" s="235" t="s">
        <v>19</v>
      </c>
      <c r="F169" s="236" t="s">
        <v>158</v>
      </c>
      <c r="G169" s="233"/>
      <c r="H169" s="235" t="s">
        <v>19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152</v>
      </c>
      <c r="AU169" s="242" t="s">
        <v>86</v>
      </c>
      <c r="AV169" s="13" t="s">
        <v>84</v>
      </c>
      <c r="AW169" s="13" t="s">
        <v>35</v>
      </c>
      <c r="AX169" s="13" t="s">
        <v>76</v>
      </c>
      <c r="AY169" s="242" t="s">
        <v>140</v>
      </c>
    </row>
    <row r="170" s="14" customFormat="1">
      <c r="A170" s="14"/>
      <c r="B170" s="243"/>
      <c r="C170" s="244"/>
      <c r="D170" s="234" t="s">
        <v>152</v>
      </c>
      <c r="E170" s="245" t="s">
        <v>19</v>
      </c>
      <c r="F170" s="246" t="s">
        <v>203</v>
      </c>
      <c r="G170" s="244"/>
      <c r="H170" s="247">
        <v>8.7100000000000009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152</v>
      </c>
      <c r="AU170" s="253" t="s">
        <v>86</v>
      </c>
      <c r="AV170" s="14" t="s">
        <v>86</v>
      </c>
      <c r="AW170" s="14" t="s">
        <v>35</v>
      </c>
      <c r="AX170" s="14" t="s">
        <v>76</v>
      </c>
      <c r="AY170" s="253" t="s">
        <v>140</v>
      </c>
    </row>
    <row r="171" s="13" customFormat="1">
      <c r="A171" s="13"/>
      <c r="B171" s="232"/>
      <c r="C171" s="233"/>
      <c r="D171" s="234" t="s">
        <v>152</v>
      </c>
      <c r="E171" s="235" t="s">
        <v>19</v>
      </c>
      <c r="F171" s="236" t="s">
        <v>204</v>
      </c>
      <c r="G171" s="233"/>
      <c r="H171" s="235" t="s">
        <v>19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152</v>
      </c>
      <c r="AU171" s="242" t="s">
        <v>86</v>
      </c>
      <c r="AV171" s="13" t="s">
        <v>84</v>
      </c>
      <c r="AW171" s="13" t="s">
        <v>35</v>
      </c>
      <c r="AX171" s="13" t="s">
        <v>76</v>
      </c>
      <c r="AY171" s="242" t="s">
        <v>140</v>
      </c>
    </row>
    <row r="172" s="14" customFormat="1">
      <c r="A172" s="14"/>
      <c r="B172" s="243"/>
      <c r="C172" s="244"/>
      <c r="D172" s="234" t="s">
        <v>152</v>
      </c>
      <c r="E172" s="245" t="s">
        <v>19</v>
      </c>
      <c r="F172" s="246" t="s">
        <v>205</v>
      </c>
      <c r="G172" s="244"/>
      <c r="H172" s="247">
        <v>58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152</v>
      </c>
      <c r="AU172" s="253" t="s">
        <v>86</v>
      </c>
      <c r="AV172" s="14" t="s">
        <v>86</v>
      </c>
      <c r="AW172" s="14" t="s">
        <v>35</v>
      </c>
      <c r="AX172" s="14" t="s">
        <v>76</v>
      </c>
      <c r="AY172" s="253" t="s">
        <v>140</v>
      </c>
    </row>
    <row r="173" s="13" customFormat="1">
      <c r="A173" s="13"/>
      <c r="B173" s="232"/>
      <c r="C173" s="233"/>
      <c r="D173" s="234" t="s">
        <v>152</v>
      </c>
      <c r="E173" s="235" t="s">
        <v>19</v>
      </c>
      <c r="F173" s="236" t="s">
        <v>159</v>
      </c>
      <c r="G173" s="233"/>
      <c r="H173" s="235" t="s">
        <v>19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152</v>
      </c>
      <c r="AU173" s="242" t="s">
        <v>86</v>
      </c>
      <c r="AV173" s="13" t="s">
        <v>84</v>
      </c>
      <c r="AW173" s="13" t="s">
        <v>35</v>
      </c>
      <c r="AX173" s="13" t="s">
        <v>76</v>
      </c>
      <c r="AY173" s="242" t="s">
        <v>140</v>
      </c>
    </row>
    <row r="174" s="14" customFormat="1">
      <c r="A174" s="14"/>
      <c r="B174" s="243"/>
      <c r="C174" s="244"/>
      <c r="D174" s="234" t="s">
        <v>152</v>
      </c>
      <c r="E174" s="245" t="s">
        <v>19</v>
      </c>
      <c r="F174" s="246" t="s">
        <v>206</v>
      </c>
      <c r="G174" s="244"/>
      <c r="H174" s="247">
        <v>16.66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152</v>
      </c>
      <c r="AU174" s="253" t="s">
        <v>86</v>
      </c>
      <c r="AV174" s="14" t="s">
        <v>86</v>
      </c>
      <c r="AW174" s="14" t="s">
        <v>35</v>
      </c>
      <c r="AX174" s="14" t="s">
        <v>76</v>
      </c>
      <c r="AY174" s="253" t="s">
        <v>140</v>
      </c>
    </row>
    <row r="175" s="13" customFormat="1">
      <c r="A175" s="13"/>
      <c r="B175" s="232"/>
      <c r="C175" s="233"/>
      <c r="D175" s="234" t="s">
        <v>152</v>
      </c>
      <c r="E175" s="235" t="s">
        <v>19</v>
      </c>
      <c r="F175" s="236" t="s">
        <v>161</v>
      </c>
      <c r="G175" s="233"/>
      <c r="H175" s="235" t="s">
        <v>19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152</v>
      </c>
      <c r="AU175" s="242" t="s">
        <v>86</v>
      </c>
      <c r="AV175" s="13" t="s">
        <v>84</v>
      </c>
      <c r="AW175" s="13" t="s">
        <v>35</v>
      </c>
      <c r="AX175" s="13" t="s">
        <v>76</v>
      </c>
      <c r="AY175" s="242" t="s">
        <v>140</v>
      </c>
    </row>
    <row r="176" s="14" customFormat="1">
      <c r="A176" s="14"/>
      <c r="B176" s="243"/>
      <c r="C176" s="244"/>
      <c r="D176" s="234" t="s">
        <v>152</v>
      </c>
      <c r="E176" s="245" t="s">
        <v>19</v>
      </c>
      <c r="F176" s="246" t="s">
        <v>207</v>
      </c>
      <c r="G176" s="244"/>
      <c r="H176" s="247">
        <v>3.5899999999999999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152</v>
      </c>
      <c r="AU176" s="253" t="s">
        <v>86</v>
      </c>
      <c r="AV176" s="14" t="s">
        <v>86</v>
      </c>
      <c r="AW176" s="14" t="s">
        <v>35</v>
      </c>
      <c r="AX176" s="14" t="s">
        <v>76</v>
      </c>
      <c r="AY176" s="253" t="s">
        <v>140</v>
      </c>
    </row>
    <row r="177" s="13" customFormat="1">
      <c r="A177" s="13"/>
      <c r="B177" s="232"/>
      <c r="C177" s="233"/>
      <c r="D177" s="234" t="s">
        <v>152</v>
      </c>
      <c r="E177" s="235" t="s">
        <v>19</v>
      </c>
      <c r="F177" s="236" t="s">
        <v>208</v>
      </c>
      <c r="G177" s="233"/>
      <c r="H177" s="235" t="s">
        <v>19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152</v>
      </c>
      <c r="AU177" s="242" t="s">
        <v>86</v>
      </c>
      <c r="AV177" s="13" t="s">
        <v>84</v>
      </c>
      <c r="AW177" s="13" t="s">
        <v>35</v>
      </c>
      <c r="AX177" s="13" t="s">
        <v>76</v>
      </c>
      <c r="AY177" s="242" t="s">
        <v>140</v>
      </c>
    </row>
    <row r="178" s="14" customFormat="1">
      <c r="A178" s="14"/>
      <c r="B178" s="243"/>
      <c r="C178" s="244"/>
      <c r="D178" s="234" t="s">
        <v>152</v>
      </c>
      <c r="E178" s="245" t="s">
        <v>19</v>
      </c>
      <c r="F178" s="246" t="s">
        <v>209</v>
      </c>
      <c r="G178" s="244"/>
      <c r="H178" s="247">
        <v>9.2750000000000004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152</v>
      </c>
      <c r="AU178" s="253" t="s">
        <v>86</v>
      </c>
      <c r="AV178" s="14" t="s">
        <v>86</v>
      </c>
      <c r="AW178" s="14" t="s">
        <v>35</v>
      </c>
      <c r="AX178" s="14" t="s">
        <v>76</v>
      </c>
      <c r="AY178" s="253" t="s">
        <v>140</v>
      </c>
    </row>
    <row r="179" s="13" customFormat="1">
      <c r="A179" s="13"/>
      <c r="B179" s="232"/>
      <c r="C179" s="233"/>
      <c r="D179" s="234" t="s">
        <v>152</v>
      </c>
      <c r="E179" s="235" t="s">
        <v>19</v>
      </c>
      <c r="F179" s="236" t="s">
        <v>210</v>
      </c>
      <c r="G179" s="233"/>
      <c r="H179" s="235" t="s">
        <v>19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152</v>
      </c>
      <c r="AU179" s="242" t="s">
        <v>86</v>
      </c>
      <c r="AV179" s="13" t="s">
        <v>84</v>
      </c>
      <c r="AW179" s="13" t="s">
        <v>35</v>
      </c>
      <c r="AX179" s="13" t="s">
        <v>76</v>
      </c>
      <c r="AY179" s="242" t="s">
        <v>140</v>
      </c>
    </row>
    <row r="180" s="14" customFormat="1">
      <c r="A180" s="14"/>
      <c r="B180" s="243"/>
      <c r="C180" s="244"/>
      <c r="D180" s="234" t="s">
        <v>152</v>
      </c>
      <c r="E180" s="245" t="s">
        <v>19</v>
      </c>
      <c r="F180" s="246" t="s">
        <v>211</v>
      </c>
      <c r="G180" s="244"/>
      <c r="H180" s="247">
        <v>11.109999999999999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152</v>
      </c>
      <c r="AU180" s="253" t="s">
        <v>86</v>
      </c>
      <c r="AV180" s="14" t="s">
        <v>86</v>
      </c>
      <c r="AW180" s="14" t="s">
        <v>35</v>
      </c>
      <c r="AX180" s="14" t="s">
        <v>76</v>
      </c>
      <c r="AY180" s="253" t="s">
        <v>140</v>
      </c>
    </row>
    <row r="181" s="13" customFormat="1">
      <c r="A181" s="13"/>
      <c r="B181" s="232"/>
      <c r="C181" s="233"/>
      <c r="D181" s="234" t="s">
        <v>152</v>
      </c>
      <c r="E181" s="235" t="s">
        <v>19</v>
      </c>
      <c r="F181" s="236" t="s">
        <v>212</v>
      </c>
      <c r="G181" s="233"/>
      <c r="H181" s="235" t="s">
        <v>19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152</v>
      </c>
      <c r="AU181" s="242" t="s">
        <v>86</v>
      </c>
      <c r="AV181" s="13" t="s">
        <v>84</v>
      </c>
      <c r="AW181" s="13" t="s">
        <v>35</v>
      </c>
      <c r="AX181" s="13" t="s">
        <v>76</v>
      </c>
      <c r="AY181" s="242" t="s">
        <v>140</v>
      </c>
    </row>
    <row r="182" s="14" customFormat="1">
      <c r="A182" s="14"/>
      <c r="B182" s="243"/>
      <c r="C182" s="244"/>
      <c r="D182" s="234" t="s">
        <v>152</v>
      </c>
      <c r="E182" s="245" t="s">
        <v>19</v>
      </c>
      <c r="F182" s="246" t="s">
        <v>213</v>
      </c>
      <c r="G182" s="244"/>
      <c r="H182" s="247">
        <v>6.4500000000000002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152</v>
      </c>
      <c r="AU182" s="253" t="s">
        <v>86</v>
      </c>
      <c r="AV182" s="14" t="s">
        <v>86</v>
      </c>
      <c r="AW182" s="14" t="s">
        <v>35</v>
      </c>
      <c r="AX182" s="14" t="s">
        <v>76</v>
      </c>
      <c r="AY182" s="253" t="s">
        <v>140</v>
      </c>
    </row>
    <row r="183" s="15" customFormat="1">
      <c r="A183" s="15"/>
      <c r="B183" s="254"/>
      <c r="C183" s="255"/>
      <c r="D183" s="234" t="s">
        <v>152</v>
      </c>
      <c r="E183" s="256" t="s">
        <v>19</v>
      </c>
      <c r="F183" s="257" t="s">
        <v>162</v>
      </c>
      <c r="G183" s="255"/>
      <c r="H183" s="258">
        <v>379.507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152</v>
      </c>
      <c r="AU183" s="264" t="s">
        <v>86</v>
      </c>
      <c r="AV183" s="15" t="s">
        <v>148</v>
      </c>
      <c r="AW183" s="15" t="s">
        <v>35</v>
      </c>
      <c r="AX183" s="15" t="s">
        <v>84</v>
      </c>
      <c r="AY183" s="264" t="s">
        <v>140</v>
      </c>
    </row>
    <row r="184" s="2" customFormat="1" ht="16.5" customHeight="1">
      <c r="A184" s="40"/>
      <c r="B184" s="41"/>
      <c r="C184" s="214" t="s">
        <v>148</v>
      </c>
      <c r="D184" s="214" t="s">
        <v>143</v>
      </c>
      <c r="E184" s="215" t="s">
        <v>214</v>
      </c>
      <c r="F184" s="216" t="s">
        <v>215</v>
      </c>
      <c r="G184" s="217" t="s">
        <v>146</v>
      </c>
      <c r="H184" s="218">
        <v>21.899999999999999</v>
      </c>
      <c r="I184" s="219"/>
      <c r="J184" s="220">
        <f>ROUND(I184*H184,2)</f>
        <v>0</v>
      </c>
      <c r="K184" s="216" t="s">
        <v>147</v>
      </c>
      <c r="L184" s="46"/>
      <c r="M184" s="221" t="s">
        <v>19</v>
      </c>
      <c r="N184" s="222" t="s">
        <v>47</v>
      </c>
      <c r="O184" s="86"/>
      <c r="P184" s="223">
        <f>O184*H184</f>
        <v>0</v>
      </c>
      <c r="Q184" s="223">
        <v>0.00025999999999999998</v>
      </c>
      <c r="R184" s="223">
        <f>Q184*H184</f>
        <v>0.0056939999999999994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148</v>
      </c>
      <c r="AT184" s="225" t="s">
        <v>143</v>
      </c>
      <c r="AU184" s="225" t="s">
        <v>86</v>
      </c>
      <c r="AY184" s="19" t="s">
        <v>140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84</v>
      </c>
      <c r="BK184" s="226">
        <f>ROUND(I184*H184,2)</f>
        <v>0</v>
      </c>
      <c r="BL184" s="19" t="s">
        <v>148</v>
      </c>
      <c r="BM184" s="225" t="s">
        <v>216</v>
      </c>
    </row>
    <row r="185" s="2" customFormat="1">
      <c r="A185" s="40"/>
      <c r="B185" s="41"/>
      <c r="C185" s="42"/>
      <c r="D185" s="227" t="s">
        <v>150</v>
      </c>
      <c r="E185" s="42"/>
      <c r="F185" s="228" t="s">
        <v>217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150</v>
      </c>
      <c r="AU185" s="19" t="s">
        <v>86</v>
      </c>
    </row>
    <row r="186" s="13" customFormat="1">
      <c r="A186" s="13"/>
      <c r="B186" s="232"/>
      <c r="C186" s="233"/>
      <c r="D186" s="234" t="s">
        <v>152</v>
      </c>
      <c r="E186" s="235" t="s">
        <v>19</v>
      </c>
      <c r="F186" s="236" t="s">
        <v>153</v>
      </c>
      <c r="G186" s="233"/>
      <c r="H186" s="235" t="s">
        <v>19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152</v>
      </c>
      <c r="AU186" s="242" t="s">
        <v>86</v>
      </c>
      <c r="AV186" s="13" t="s">
        <v>84</v>
      </c>
      <c r="AW186" s="13" t="s">
        <v>35</v>
      </c>
      <c r="AX186" s="13" t="s">
        <v>76</v>
      </c>
      <c r="AY186" s="242" t="s">
        <v>140</v>
      </c>
    </row>
    <row r="187" s="13" customFormat="1">
      <c r="A187" s="13"/>
      <c r="B187" s="232"/>
      <c r="C187" s="233"/>
      <c r="D187" s="234" t="s">
        <v>152</v>
      </c>
      <c r="E187" s="235" t="s">
        <v>19</v>
      </c>
      <c r="F187" s="236" t="s">
        <v>218</v>
      </c>
      <c r="G187" s="233"/>
      <c r="H187" s="235" t="s">
        <v>19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152</v>
      </c>
      <c r="AU187" s="242" t="s">
        <v>86</v>
      </c>
      <c r="AV187" s="13" t="s">
        <v>84</v>
      </c>
      <c r="AW187" s="13" t="s">
        <v>35</v>
      </c>
      <c r="AX187" s="13" t="s">
        <v>76</v>
      </c>
      <c r="AY187" s="242" t="s">
        <v>140</v>
      </c>
    </row>
    <row r="188" s="14" customFormat="1">
      <c r="A188" s="14"/>
      <c r="B188" s="243"/>
      <c r="C188" s="244"/>
      <c r="D188" s="234" t="s">
        <v>152</v>
      </c>
      <c r="E188" s="245" t="s">
        <v>19</v>
      </c>
      <c r="F188" s="246" t="s">
        <v>84</v>
      </c>
      <c r="G188" s="244"/>
      <c r="H188" s="247">
        <v>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152</v>
      </c>
      <c r="AU188" s="253" t="s">
        <v>86</v>
      </c>
      <c r="AV188" s="14" t="s">
        <v>86</v>
      </c>
      <c r="AW188" s="14" t="s">
        <v>35</v>
      </c>
      <c r="AX188" s="14" t="s">
        <v>76</v>
      </c>
      <c r="AY188" s="253" t="s">
        <v>140</v>
      </c>
    </row>
    <row r="189" s="13" customFormat="1">
      <c r="A189" s="13"/>
      <c r="B189" s="232"/>
      <c r="C189" s="233"/>
      <c r="D189" s="234" t="s">
        <v>152</v>
      </c>
      <c r="E189" s="235" t="s">
        <v>19</v>
      </c>
      <c r="F189" s="236" t="s">
        <v>219</v>
      </c>
      <c r="G189" s="233"/>
      <c r="H189" s="235" t="s">
        <v>19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152</v>
      </c>
      <c r="AU189" s="242" t="s">
        <v>86</v>
      </c>
      <c r="AV189" s="13" t="s">
        <v>84</v>
      </c>
      <c r="AW189" s="13" t="s">
        <v>35</v>
      </c>
      <c r="AX189" s="13" t="s">
        <v>76</v>
      </c>
      <c r="AY189" s="242" t="s">
        <v>140</v>
      </c>
    </row>
    <row r="190" s="14" customFormat="1">
      <c r="A190" s="14"/>
      <c r="B190" s="243"/>
      <c r="C190" s="244"/>
      <c r="D190" s="234" t="s">
        <v>152</v>
      </c>
      <c r="E190" s="245" t="s">
        <v>19</v>
      </c>
      <c r="F190" s="246" t="s">
        <v>220</v>
      </c>
      <c r="G190" s="244"/>
      <c r="H190" s="247">
        <v>0.90000000000000002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152</v>
      </c>
      <c r="AU190" s="253" t="s">
        <v>86</v>
      </c>
      <c r="AV190" s="14" t="s">
        <v>86</v>
      </c>
      <c r="AW190" s="14" t="s">
        <v>35</v>
      </c>
      <c r="AX190" s="14" t="s">
        <v>76</v>
      </c>
      <c r="AY190" s="253" t="s">
        <v>140</v>
      </c>
    </row>
    <row r="191" s="13" customFormat="1">
      <c r="A191" s="13"/>
      <c r="B191" s="232"/>
      <c r="C191" s="233"/>
      <c r="D191" s="234" t="s">
        <v>152</v>
      </c>
      <c r="E191" s="235" t="s">
        <v>19</v>
      </c>
      <c r="F191" s="236" t="s">
        <v>221</v>
      </c>
      <c r="G191" s="233"/>
      <c r="H191" s="235" t="s">
        <v>19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152</v>
      </c>
      <c r="AU191" s="242" t="s">
        <v>86</v>
      </c>
      <c r="AV191" s="13" t="s">
        <v>84</v>
      </c>
      <c r="AW191" s="13" t="s">
        <v>35</v>
      </c>
      <c r="AX191" s="13" t="s">
        <v>76</v>
      </c>
      <c r="AY191" s="242" t="s">
        <v>140</v>
      </c>
    </row>
    <row r="192" s="14" customFormat="1">
      <c r="A192" s="14"/>
      <c r="B192" s="243"/>
      <c r="C192" s="244"/>
      <c r="D192" s="234" t="s">
        <v>152</v>
      </c>
      <c r="E192" s="245" t="s">
        <v>19</v>
      </c>
      <c r="F192" s="246" t="s">
        <v>222</v>
      </c>
      <c r="G192" s="244"/>
      <c r="H192" s="247">
        <v>2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152</v>
      </c>
      <c r="AU192" s="253" t="s">
        <v>86</v>
      </c>
      <c r="AV192" s="14" t="s">
        <v>86</v>
      </c>
      <c r="AW192" s="14" t="s">
        <v>35</v>
      </c>
      <c r="AX192" s="14" t="s">
        <v>76</v>
      </c>
      <c r="AY192" s="253" t="s">
        <v>140</v>
      </c>
    </row>
    <row r="193" s="13" customFormat="1">
      <c r="A193" s="13"/>
      <c r="B193" s="232"/>
      <c r="C193" s="233"/>
      <c r="D193" s="234" t="s">
        <v>152</v>
      </c>
      <c r="E193" s="235" t="s">
        <v>19</v>
      </c>
      <c r="F193" s="236" t="s">
        <v>223</v>
      </c>
      <c r="G193" s="233"/>
      <c r="H193" s="235" t="s">
        <v>19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152</v>
      </c>
      <c r="AU193" s="242" t="s">
        <v>86</v>
      </c>
      <c r="AV193" s="13" t="s">
        <v>84</v>
      </c>
      <c r="AW193" s="13" t="s">
        <v>35</v>
      </c>
      <c r="AX193" s="13" t="s">
        <v>76</v>
      </c>
      <c r="AY193" s="242" t="s">
        <v>140</v>
      </c>
    </row>
    <row r="194" s="14" customFormat="1">
      <c r="A194" s="14"/>
      <c r="B194" s="243"/>
      <c r="C194" s="244"/>
      <c r="D194" s="234" t="s">
        <v>152</v>
      </c>
      <c r="E194" s="245" t="s">
        <v>19</v>
      </c>
      <c r="F194" s="246" t="s">
        <v>224</v>
      </c>
      <c r="G194" s="244"/>
      <c r="H194" s="247">
        <v>0.5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152</v>
      </c>
      <c r="AU194" s="253" t="s">
        <v>86</v>
      </c>
      <c r="AV194" s="14" t="s">
        <v>86</v>
      </c>
      <c r="AW194" s="14" t="s">
        <v>35</v>
      </c>
      <c r="AX194" s="14" t="s">
        <v>76</v>
      </c>
      <c r="AY194" s="253" t="s">
        <v>140</v>
      </c>
    </row>
    <row r="195" s="13" customFormat="1">
      <c r="A195" s="13"/>
      <c r="B195" s="232"/>
      <c r="C195" s="233"/>
      <c r="D195" s="234" t="s">
        <v>152</v>
      </c>
      <c r="E195" s="235" t="s">
        <v>19</v>
      </c>
      <c r="F195" s="236" t="s">
        <v>225</v>
      </c>
      <c r="G195" s="233"/>
      <c r="H195" s="235" t="s">
        <v>19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152</v>
      </c>
      <c r="AU195" s="242" t="s">
        <v>86</v>
      </c>
      <c r="AV195" s="13" t="s">
        <v>84</v>
      </c>
      <c r="AW195" s="13" t="s">
        <v>35</v>
      </c>
      <c r="AX195" s="13" t="s">
        <v>76</v>
      </c>
      <c r="AY195" s="242" t="s">
        <v>140</v>
      </c>
    </row>
    <row r="196" s="14" customFormat="1">
      <c r="A196" s="14"/>
      <c r="B196" s="243"/>
      <c r="C196" s="244"/>
      <c r="D196" s="234" t="s">
        <v>152</v>
      </c>
      <c r="E196" s="245" t="s">
        <v>19</v>
      </c>
      <c r="F196" s="246" t="s">
        <v>167</v>
      </c>
      <c r="G196" s="244"/>
      <c r="H196" s="247">
        <v>3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152</v>
      </c>
      <c r="AU196" s="253" t="s">
        <v>86</v>
      </c>
      <c r="AV196" s="14" t="s">
        <v>86</v>
      </c>
      <c r="AW196" s="14" t="s">
        <v>35</v>
      </c>
      <c r="AX196" s="14" t="s">
        <v>76</v>
      </c>
      <c r="AY196" s="253" t="s">
        <v>140</v>
      </c>
    </row>
    <row r="197" s="13" customFormat="1">
      <c r="A197" s="13"/>
      <c r="B197" s="232"/>
      <c r="C197" s="233"/>
      <c r="D197" s="234" t="s">
        <v>152</v>
      </c>
      <c r="E197" s="235" t="s">
        <v>19</v>
      </c>
      <c r="F197" s="236" t="s">
        <v>226</v>
      </c>
      <c r="G197" s="233"/>
      <c r="H197" s="235" t="s">
        <v>19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152</v>
      </c>
      <c r="AU197" s="242" t="s">
        <v>86</v>
      </c>
      <c r="AV197" s="13" t="s">
        <v>84</v>
      </c>
      <c r="AW197" s="13" t="s">
        <v>35</v>
      </c>
      <c r="AX197" s="13" t="s">
        <v>76</v>
      </c>
      <c r="AY197" s="242" t="s">
        <v>140</v>
      </c>
    </row>
    <row r="198" s="14" customFormat="1">
      <c r="A198" s="14"/>
      <c r="B198" s="243"/>
      <c r="C198" s="244"/>
      <c r="D198" s="234" t="s">
        <v>152</v>
      </c>
      <c r="E198" s="245" t="s">
        <v>19</v>
      </c>
      <c r="F198" s="246" t="s">
        <v>167</v>
      </c>
      <c r="G198" s="244"/>
      <c r="H198" s="247">
        <v>3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152</v>
      </c>
      <c r="AU198" s="253" t="s">
        <v>86</v>
      </c>
      <c r="AV198" s="14" t="s">
        <v>86</v>
      </c>
      <c r="AW198" s="14" t="s">
        <v>35</v>
      </c>
      <c r="AX198" s="14" t="s">
        <v>76</v>
      </c>
      <c r="AY198" s="253" t="s">
        <v>140</v>
      </c>
    </row>
    <row r="199" s="13" customFormat="1">
      <c r="A199" s="13"/>
      <c r="B199" s="232"/>
      <c r="C199" s="233"/>
      <c r="D199" s="234" t="s">
        <v>152</v>
      </c>
      <c r="E199" s="235" t="s">
        <v>19</v>
      </c>
      <c r="F199" s="236" t="s">
        <v>227</v>
      </c>
      <c r="G199" s="233"/>
      <c r="H199" s="235" t="s">
        <v>19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152</v>
      </c>
      <c r="AU199" s="242" t="s">
        <v>86</v>
      </c>
      <c r="AV199" s="13" t="s">
        <v>84</v>
      </c>
      <c r="AW199" s="13" t="s">
        <v>35</v>
      </c>
      <c r="AX199" s="13" t="s">
        <v>76</v>
      </c>
      <c r="AY199" s="242" t="s">
        <v>140</v>
      </c>
    </row>
    <row r="200" s="14" customFormat="1">
      <c r="A200" s="14"/>
      <c r="B200" s="243"/>
      <c r="C200" s="244"/>
      <c r="D200" s="234" t="s">
        <v>152</v>
      </c>
      <c r="E200" s="245" t="s">
        <v>19</v>
      </c>
      <c r="F200" s="246" t="s">
        <v>84</v>
      </c>
      <c r="G200" s="244"/>
      <c r="H200" s="247">
        <v>1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152</v>
      </c>
      <c r="AU200" s="253" t="s">
        <v>86</v>
      </c>
      <c r="AV200" s="14" t="s">
        <v>86</v>
      </c>
      <c r="AW200" s="14" t="s">
        <v>35</v>
      </c>
      <c r="AX200" s="14" t="s">
        <v>76</v>
      </c>
      <c r="AY200" s="253" t="s">
        <v>140</v>
      </c>
    </row>
    <row r="201" s="13" customFormat="1">
      <c r="A201" s="13"/>
      <c r="B201" s="232"/>
      <c r="C201" s="233"/>
      <c r="D201" s="234" t="s">
        <v>152</v>
      </c>
      <c r="E201" s="235" t="s">
        <v>19</v>
      </c>
      <c r="F201" s="236" t="s">
        <v>228</v>
      </c>
      <c r="G201" s="233"/>
      <c r="H201" s="235" t="s">
        <v>19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152</v>
      </c>
      <c r="AU201" s="242" t="s">
        <v>86</v>
      </c>
      <c r="AV201" s="13" t="s">
        <v>84</v>
      </c>
      <c r="AW201" s="13" t="s">
        <v>35</v>
      </c>
      <c r="AX201" s="13" t="s">
        <v>76</v>
      </c>
      <c r="AY201" s="242" t="s">
        <v>140</v>
      </c>
    </row>
    <row r="202" s="14" customFormat="1">
      <c r="A202" s="14"/>
      <c r="B202" s="243"/>
      <c r="C202" s="244"/>
      <c r="D202" s="234" t="s">
        <v>152</v>
      </c>
      <c r="E202" s="245" t="s">
        <v>19</v>
      </c>
      <c r="F202" s="246" t="s">
        <v>84</v>
      </c>
      <c r="G202" s="244"/>
      <c r="H202" s="247">
        <v>1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152</v>
      </c>
      <c r="AU202" s="253" t="s">
        <v>86</v>
      </c>
      <c r="AV202" s="14" t="s">
        <v>86</v>
      </c>
      <c r="AW202" s="14" t="s">
        <v>35</v>
      </c>
      <c r="AX202" s="14" t="s">
        <v>76</v>
      </c>
      <c r="AY202" s="253" t="s">
        <v>140</v>
      </c>
    </row>
    <row r="203" s="13" customFormat="1">
      <c r="A203" s="13"/>
      <c r="B203" s="232"/>
      <c r="C203" s="233"/>
      <c r="D203" s="234" t="s">
        <v>152</v>
      </c>
      <c r="E203" s="235" t="s">
        <v>19</v>
      </c>
      <c r="F203" s="236" t="s">
        <v>229</v>
      </c>
      <c r="G203" s="233"/>
      <c r="H203" s="235" t="s">
        <v>19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152</v>
      </c>
      <c r="AU203" s="242" t="s">
        <v>86</v>
      </c>
      <c r="AV203" s="13" t="s">
        <v>84</v>
      </c>
      <c r="AW203" s="13" t="s">
        <v>35</v>
      </c>
      <c r="AX203" s="13" t="s">
        <v>76</v>
      </c>
      <c r="AY203" s="242" t="s">
        <v>140</v>
      </c>
    </row>
    <row r="204" s="14" customFormat="1">
      <c r="A204" s="14"/>
      <c r="B204" s="243"/>
      <c r="C204" s="244"/>
      <c r="D204" s="234" t="s">
        <v>152</v>
      </c>
      <c r="E204" s="245" t="s">
        <v>19</v>
      </c>
      <c r="F204" s="246" t="s">
        <v>86</v>
      </c>
      <c r="G204" s="244"/>
      <c r="H204" s="247">
        <v>2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152</v>
      </c>
      <c r="AU204" s="253" t="s">
        <v>86</v>
      </c>
      <c r="AV204" s="14" t="s">
        <v>86</v>
      </c>
      <c r="AW204" s="14" t="s">
        <v>35</v>
      </c>
      <c r="AX204" s="14" t="s">
        <v>76</v>
      </c>
      <c r="AY204" s="253" t="s">
        <v>140</v>
      </c>
    </row>
    <row r="205" s="13" customFormat="1">
      <c r="A205" s="13"/>
      <c r="B205" s="232"/>
      <c r="C205" s="233"/>
      <c r="D205" s="234" t="s">
        <v>152</v>
      </c>
      <c r="E205" s="235" t="s">
        <v>19</v>
      </c>
      <c r="F205" s="236" t="s">
        <v>230</v>
      </c>
      <c r="G205" s="233"/>
      <c r="H205" s="235" t="s">
        <v>19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152</v>
      </c>
      <c r="AU205" s="242" t="s">
        <v>86</v>
      </c>
      <c r="AV205" s="13" t="s">
        <v>84</v>
      </c>
      <c r="AW205" s="13" t="s">
        <v>35</v>
      </c>
      <c r="AX205" s="13" t="s">
        <v>76</v>
      </c>
      <c r="AY205" s="242" t="s">
        <v>140</v>
      </c>
    </row>
    <row r="206" s="14" customFormat="1">
      <c r="A206" s="14"/>
      <c r="B206" s="243"/>
      <c r="C206" s="244"/>
      <c r="D206" s="234" t="s">
        <v>152</v>
      </c>
      <c r="E206" s="245" t="s">
        <v>19</v>
      </c>
      <c r="F206" s="246" t="s">
        <v>231</v>
      </c>
      <c r="G206" s="244"/>
      <c r="H206" s="247">
        <v>2.5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152</v>
      </c>
      <c r="AU206" s="253" t="s">
        <v>86</v>
      </c>
      <c r="AV206" s="14" t="s">
        <v>86</v>
      </c>
      <c r="AW206" s="14" t="s">
        <v>35</v>
      </c>
      <c r="AX206" s="14" t="s">
        <v>76</v>
      </c>
      <c r="AY206" s="253" t="s">
        <v>140</v>
      </c>
    </row>
    <row r="207" s="13" customFormat="1">
      <c r="A207" s="13"/>
      <c r="B207" s="232"/>
      <c r="C207" s="233"/>
      <c r="D207" s="234" t="s">
        <v>152</v>
      </c>
      <c r="E207" s="235" t="s">
        <v>19</v>
      </c>
      <c r="F207" s="236" t="s">
        <v>232</v>
      </c>
      <c r="G207" s="233"/>
      <c r="H207" s="235" t="s">
        <v>19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152</v>
      </c>
      <c r="AU207" s="242" t="s">
        <v>86</v>
      </c>
      <c r="AV207" s="13" t="s">
        <v>84</v>
      </c>
      <c r="AW207" s="13" t="s">
        <v>35</v>
      </c>
      <c r="AX207" s="13" t="s">
        <v>76</v>
      </c>
      <c r="AY207" s="242" t="s">
        <v>140</v>
      </c>
    </row>
    <row r="208" s="14" customFormat="1">
      <c r="A208" s="14"/>
      <c r="B208" s="243"/>
      <c r="C208" s="244"/>
      <c r="D208" s="234" t="s">
        <v>152</v>
      </c>
      <c r="E208" s="245" t="s">
        <v>19</v>
      </c>
      <c r="F208" s="246" t="s">
        <v>167</v>
      </c>
      <c r="G208" s="244"/>
      <c r="H208" s="247">
        <v>3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152</v>
      </c>
      <c r="AU208" s="253" t="s">
        <v>86</v>
      </c>
      <c r="AV208" s="14" t="s">
        <v>86</v>
      </c>
      <c r="AW208" s="14" t="s">
        <v>35</v>
      </c>
      <c r="AX208" s="14" t="s">
        <v>76</v>
      </c>
      <c r="AY208" s="253" t="s">
        <v>140</v>
      </c>
    </row>
    <row r="209" s="13" customFormat="1">
      <c r="A209" s="13"/>
      <c r="B209" s="232"/>
      <c r="C209" s="233"/>
      <c r="D209" s="234" t="s">
        <v>152</v>
      </c>
      <c r="E209" s="235" t="s">
        <v>19</v>
      </c>
      <c r="F209" s="236" t="s">
        <v>233</v>
      </c>
      <c r="G209" s="233"/>
      <c r="H209" s="235" t="s">
        <v>19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152</v>
      </c>
      <c r="AU209" s="242" t="s">
        <v>86</v>
      </c>
      <c r="AV209" s="13" t="s">
        <v>84</v>
      </c>
      <c r="AW209" s="13" t="s">
        <v>35</v>
      </c>
      <c r="AX209" s="13" t="s">
        <v>76</v>
      </c>
      <c r="AY209" s="242" t="s">
        <v>140</v>
      </c>
    </row>
    <row r="210" s="14" customFormat="1">
      <c r="A210" s="14"/>
      <c r="B210" s="243"/>
      <c r="C210" s="244"/>
      <c r="D210" s="234" t="s">
        <v>152</v>
      </c>
      <c r="E210" s="245" t="s">
        <v>19</v>
      </c>
      <c r="F210" s="246" t="s">
        <v>86</v>
      </c>
      <c r="G210" s="244"/>
      <c r="H210" s="247">
        <v>2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152</v>
      </c>
      <c r="AU210" s="253" t="s">
        <v>86</v>
      </c>
      <c r="AV210" s="14" t="s">
        <v>86</v>
      </c>
      <c r="AW210" s="14" t="s">
        <v>35</v>
      </c>
      <c r="AX210" s="14" t="s">
        <v>76</v>
      </c>
      <c r="AY210" s="253" t="s">
        <v>140</v>
      </c>
    </row>
    <row r="211" s="15" customFormat="1">
      <c r="A211" s="15"/>
      <c r="B211" s="254"/>
      <c r="C211" s="255"/>
      <c r="D211" s="234" t="s">
        <v>152</v>
      </c>
      <c r="E211" s="256" t="s">
        <v>19</v>
      </c>
      <c r="F211" s="257" t="s">
        <v>162</v>
      </c>
      <c r="G211" s="255"/>
      <c r="H211" s="258">
        <v>21.899999999999999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4" t="s">
        <v>152</v>
      </c>
      <c r="AU211" s="264" t="s">
        <v>86</v>
      </c>
      <c r="AV211" s="15" t="s">
        <v>148</v>
      </c>
      <c r="AW211" s="15" t="s">
        <v>35</v>
      </c>
      <c r="AX211" s="15" t="s">
        <v>84</v>
      </c>
      <c r="AY211" s="264" t="s">
        <v>140</v>
      </c>
    </row>
    <row r="212" s="2" customFormat="1" ht="16.5" customHeight="1">
      <c r="A212" s="40"/>
      <c r="B212" s="41"/>
      <c r="C212" s="214" t="s">
        <v>234</v>
      </c>
      <c r="D212" s="214" t="s">
        <v>143</v>
      </c>
      <c r="E212" s="215" t="s">
        <v>235</v>
      </c>
      <c r="F212" s="216" t="s">
        <v>236</v>
      </c>
      <c r="G212" s="217" t="s">
        <v>146</v>
      </c>
      <c r="H212" s="218">
        <v>3.8999999999999999</v>
      </c>
      <c r="I212" s="219"/>
      <c r="J212" s="220">
        <f>ROUND(I212*H212,2)</f>
        <v>0</v>
      </c>
      <c r="K212" s="216" t="s">
        <v>147</v>
      </c>
      <c r="L212" s="46"/>
      <c r="M212" s="221" t="s">
        <v>19</v>
      </c>
      <c r="N212" s="222" t="s">
        <v>47</v>
      </c>
      <c r="O212" s="86"/>
      <c r="P212" s="223">
        <f>O212*H212</f>
        <v>0</v>
      </c>
      <c r="Q212" s="223">
        <v>0.0054599999999999996</v>
      </c>
      <c r="R212" s="223">
        <f>Q212*H212</f>
        <v>0.021293999999999997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148</v>
      </c>
      <c r="AT212" s="225" t="s">
        <v>143</v>
      </c>
      <c r="AU212" s="225" t="s">
        <v>86</v>
      </c>
      <c r="AY212" s="19" t="s">
        <v>140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84</v>
      </c>
      <c r="BK212" s="226">
        <f>ROUND(I212*H212,2)</f>
        <v>0</v>
      </c>
      <c r="BL212" s="19" t="s">
        <v>148</v>
      </c>
      <c r="BM212" s="225" t="s">
        <v>237</v>
      </c>
    </row>
    <row r="213" s="2" customFormat="1">
      <c r="A213" s="40"/>
      <c r="B213" s="41"/>
      <c r="C213" s="42"/>
      <c r="D213" s="227" t="s">
        <v>150</v>
      </c>
      <c r="E213" s="42"/>
      <c r="F213" s="228" t="s">
        <v>238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150</v>
      </c>
      <c r="AU213" s="19" t="s">
        <v>86</v>
      </c>
    </row>
    <row r="214" s="13" customFormat="1">
      <c r="A214" s="13"/>
      <c r="B214" s="232"/>
      <c r="C214" s="233"/>
      <c r="D214" s="234" t="s">
        <v>152</v>
      </c>
      <c r="E214" s="235" t="s">
        <v>19</v>
      </c>
      <c r="F214" s="236" t="s">
        <v>219</v>
      </c>
      <c r="G214" s="233"/>
      <c r="H214" s="235" t="s">
        <v>19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152</v>
      </c>
      <c r="AU214" s="242" t="s">
        <v>86</v>
      </c>
      <c r="AV214" s="13" t="s">
        <v>84</v>
      </c>
      <c r="AW214" s="13" t="s">
        <v>35</v>
      </c>
      <c r="AX214" s="13" t="s">
        <v>76</v>
      </c>
      <c r="AY214" s="242" t="s">
        <v>140</v>
      </c>
    </row>
    <row r="215" s="14" customFormat="1">
      <c r="A215" s="14"/>
      <c r="B215" s="243"/>
      <c r="C215" s="244"/>
      <c r="D215" s="234" t="s">
        <v>152</v>
      </c>
      <c r="E215" s="245" t="s">
        <v>19</v>
      </c>
      <c r="F215" s="246" t="s">
        <v>220</v>
      </c>
      <c r="G215" s="244"/>
      <c r="H215" s="247">
        <v>0.90000000000000002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152</v>
      </c>
      <c r="AU215" s="253" t="s">
        <v>86</v>
      </c>
      <c r="AV215" s="14" t="s">
        <v>86</v>
      </c>
      <c r="AW215" s="14" t="s">
        <v>35</v>
      </c>
      <c r="AX215" s="14" t="s">
        <v>76</v>
      </c>
      <c r="AY215" s="253" t="s">
        <v>140</v>
      </c>
    </row>
    <row r="216" s="13" customFormat="1">
      <c r="A216" s="13"/>
      <c r="B216" s="232"/>
      <c r="C216" s="233"/>
      <c r="D216" s="234" t="s">
        <v>152</v>
      </c>
      <c r="E216" s="235" t="s">
        <v>19</v>
      </c>
      <c r="F216" s="236" t="s">
        <v>232</v>
      </c>
      <c r="G216" s="233"/>
      <c r="H216" s="235" t="s">
        <v>19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152</v>
      </c>
      <c r="AU216" s="242" t="s">
        <v>86</v>
      </c>
      <c r="AV216" s="13" t="s">
        <v>84</v>
      </c>
      <c r="AW216" s="13" t="s">
        <v>35</v>
      </c>
      <c r="AX216" s="13" t="s">
        <v>76</v>
      </c>
      <c r="AY216" s="242" t="s">
        <v>140</v>
      </c>
    </row>
    <row r="217" s="14" customFormat="1">
      <c r="A217" s="14"/>
      <c r="B217" s="243"/>
      <c r="C217" s="244"/>
      <c r="D217" s="234" t="s">
        <v>152</v>
      </c>
      <c r="E217" s="245" t="s">
        <v>19</v>
      </c>
      <c r="F217" s="246" t="s">
        <v>167</v>
      </c>
      <c r="G217" s="244"/>
      <c r="H217" s="247">
        <v>3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152</v>
      </c>
      <c r="AU217" s="253" t="s">
        <v>86</v>
      </c>
      <c r="AV217" s="14" t="s">
        <v>86</v>
      </c>
      <c r="AW217" s="14" t="s">
        <v>35</v>
      </c>
      <c r="AX217" s="14" t="s">
        <v>76</v>
      </c>
      <c r="AY217" s="253" t="s">
        <v>140</v>
      </c>
    </row>
    <row r="218" s="15" customFormat="1">
      <c r="A218" s="15"/>
      <c r="B218" s="254"/>
      <c r="C218" s="255"/>
      <c r="D218" s="234" t="s">
        <v>152</v>
      </c>
      <c r="E218" s="256" t="s">
        <v>19</v>
      </c>
      <c r="F218" s="257" t="s">
        <v>162</v>
      </c>
      <c r="G218" s="255"/>
      <c r="H218" s="258">
        <v>3.8999999999999999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4" t="s">
        <v>152</v>
      </c>
      <c r="AU218" s="264" t="s">
        <v>86</v>
      </c>
      <c r="AV218" s="15" t="s">
        <v>148</v>
      </c>
      <c r="AW218" s="15" t="s">
        <v>35</v>
      </c>
      <c r="AX218" s="15" t="s">
        <v>84</v>
      </c>
      <c r="AY218" s="264" t="s">
        <v>140</v>
      </c>
    </row>
    <row r="219" s="2" customFormat="1" ht="24.15" customHeight="1">
      <c r="A219" s="40"/>
      <c r="B219" s="41"/>
      <c r="C219" s="214" t="s">
        <v>141</v>
      </c>
      <c r="D219" s="214" t="s">
        <v>143</v>
      </c>
      <c r="E219" s="215" t="s">
        <v>239</v>
      </c>
      <c r="F219" s="216" t="s">
        <v>240</v>
      </c>
      <c r="G219" s="217" t="s">
        <v>146</v>
      </c>
      <c r="H219" s="218">
        <v>21.899999999999999</v>
      </c>
      <c r="I219" s="219"/>
      <c r="J219" s="220">
        <f>ROUND(I219*H219,2)</f>
        <v>0</v>
      </c>
      <c r="K219" s="216" t="s">
        <v>147</v>
      </c>
      <c r="L219" s="46"/>
      <c r="M219" s="221" t="s">
        <v>19</v>
      </c>
      <c r="N219" s="222" t="s">
        <v>47</v>
      </c>
      <c r="O219" s="86"/>
      <c r="P219" s="223">
        <f>O219*H219</f>
        <v>0</v>
      </c>
      <c r="Q219" s="223">
        <v>0.0043800000000000002</v>
      </c>
      <c r="R219" s="223">
        <f>Q219*H219</f>
        <v>0.095921999999999993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148</v>
      </c>
      <c r="AT219" s="225" t="s">
        <v>143</v>
      </c>
      <c r="AU219" s="225" t="s">
        <v>86</v>
      </c>
      <c r="AY219" s="19" t="s">
        <v>140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84</v>
      </c>
      <c r="BK219" s="226">
        <f>ROUND(I219*H219,2)</f>
        <v>0</v>
      </c>
      <c r="BL219" s="19" t="s">
        <v>148</v>
      </c>
      <c r="BM219" s="225" t="s">
        <v>241</v>
      </c>
    </row>
    <row r="220" s="2" customFormat="1">
      <c r="A220" s="40"/>
      <c r="B220" s="41"/>
      <c r="C220" s="42"/>
      <c r="D220" s="227" t="s">
        <v>150</v>
      </c>
      <c r="E220" s="42"/>
      <c r="F220" s="228" t="s">
        <v>242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150</v>
      </c>
      <c r="AU220" s="19" t="s">
        <v>86</v>
      </c>
    </row>
    <row r="221" s="13" customFormat="1">
      <c r="A221" s="13"/>
      <c r="B221" s="232"/>
      <c r="C221" s="233"/>
      <c r="D221" s="234" t="s">
        <v>152</v>
      </c>
      <c r="E221" s="235" t="s">
        <v>19</v>
      </c>
      <c r="F221" s="236" t="s">
        <v>218</v>
      </c>
      <c r="G221" s="233"/>
      <c r="H221" s="235" t="s">
        <v>19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152</v>
      </c>
      <c r="AU221" s="242" t="s">
        <v>86</v>
      </c>
      <c r="AV221" s="13" t="s">
        <v>84</v>
      </c>
      <c r="AW221" s="13" t="s">
        <v>35</v>
      </c>
      <c r="AX221" s="13" t="s">
        <v>76</v>
      </c>
      <c r="AY221" s="242" t="s">
        <v>140</v>
      </c>
    </row>
    <row r="222" s="14" customFormat="1">
      <c r="A222" s="14"/>
      <c r="B222" s="243"/>
      <c r="C222" s="244"/>
      <c r="D222" s="234" t="s">
        <v>152</v>
      </c>
      <c r="E222" s="245" t="s">
        <v>19</v>
      </c>
      <c r="F222" s="246" t="s">
        <v>84</v>
      </c>
      <c r="G222" s="244"/>
      <c r="H222" s="247">
        <v>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152</v>
      </c>
      <c r="AU222" s="253" t="s">
        <v>86</v>
      </c>
      <c r="AV222" s="14" t="s">
        <v>86</v>
      </c>
      <c r="AW222" s="14" t="s">
        <v>35</v>
      </c>
      <c r="AX222" s="14" t="s">
        <v>76</v>
      </c>
      <c r="AY222" s="253" t="s">
        <v>140</v>
      </c>
    </row>
    <row r="223" s="13" customFormat="1">
      <c r="A223" s="13"/>
      <c r="B223" s="232"/>
      <c r="C223" s="233"/>
      <c r="D223" s="234" t="s">
        <v>152</v>
      </c>
      <c r="E223" s="235" t="s">
        <v>19</v>
      </c>
      <c r="F223" s="236" t="s">
        <v>219</v>
      </c>
      <c r="G223" s="233"/>
      <c r="H223" s="235" t="s">
        <v>19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152</v>
      </c>
      <c r="AU223" s="242" t="s">
        <v>86</v>
      </c>
      <c r="AV223" s="13" t="s">
        <v>84</v>
      </c>
      <c r="AW223" s="13" t="s">
        <v>35</v>
      </c>
      <c r="AX223" s="13" t="s">
        <v>76</v>
      </c>
      <c r="AY223" s="242" t="s">
        <v>140</v>
      </c>
    </row>
    <row r="224" s="14" customFormat="1">
      <c r="A224" s="14"/>
      <c r="B224" s="243"/>
      <c r="C224" s="244"/>
      <c r="D224" s="234" t="s">
        <v>152</v>
      </c>
      <c r="E224" s="245" t="s">
        <v>19</v>
      </c>
      <c r="F224" s="246" t="s">
        <v>220</v>
      </c>
      <c r="G224" s="244"/>
      <c r="H224" s="247">
        <v>0.90000000000000002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152</v>
      </c>
      <c r="AU224" s="253" t="s">
        <v>86</v>
      </c>
      <c r="AV224" s="14" t="s">
        <v>86</v>
      </c>
      <c r="AW224" s="14" t="s">
        <v>35</v>
      </c>
      <c r="AX224" s="14" t="s">
        <v>76</v>
      </c>
      <c r="AY224" s="253" t="s">
        <v>140</v>
      </c>
    </row>
    <row r="225" s="13" customFormat="1">
      <c r="A225" s="13"/>
      <c r="B225" s="232"/>
      <c r="C225" s="233"/>
      <c r="D225" s="234" t="s">
        <v>152</v>
      </c>
      <c r="E225" s="235" t="s">
        <v>19</v>
      </c>
      <c r="F225" s="236" t="s">
        <v>221</v>
      </c>
      <c r="G225" s="233"/>
      <c r="H225" s="235" t="s">
        <v>19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152</v>
      </c>
      <c r="AU225" s="242" t="s">
        <v>86</v>
      </c>
      <c r="AV225" s="13" t="s">
        <v>84</v>
      </c>
      <c r="AW225" s="13" t="s">
        <v>35</v>
      </c>
      <c r="AX225" s="13" t="s">
        <v>76</v>
      </c>
      <c r="AY225" s="242" t="s">
        <v>140</v>
      </c>
    </row>
    <row r="226" s="14" customFormat="1">
      <c r="A226" s="14"/>
      <c r="B226" s="243"/>
      <c r="C226" s="244"/>
      <c r="D226" s="234" t="s">
        <v>152</v>
      </c>
      <c r="E226" s="245" t="s">
        <v>19</v>
      </c>
      <c r="F226" s="246" t="s">
        <v>222</v>
      </c>
      <c r="G226" s="244"/>
      <c r="H226" s="247">
        <v>2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152</v>
      </c>
      <c r="AU226" s="253" t="s">
        <v>86</v>
      </c>
      <c r="AV226" s="14" t="s">
        <v>86</v>
      </c>
      <c r="AW226" s="14" t="s">
        <v>35</v>
      </c>
      <c r="AX226" s="14" t="s">
        <v>76</v>
      </c>
      <c r="AY226" s="253" t="s">
        <v>140</v>
      </c>
    </row>
    <row r="227" s="13" customFormat="1">
      <c r="A227" s="13"/>
      <c r="B227" s="232"/>
      <c r="C227" s="233"/>
      <c r="D227" s="234" t="s">
        <v>152</v>
      </c>
      <c r="E227" s="235" t="s">
        <v>19</v>
      </c>
      <c r="F227" s="236" t="s">
        <v>223</v>
      </c>
      <c r="G227" s="233"/>
      <c r="H227" s="235" t="s">
        <v>19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152</v>
      </c>
      <c r="AU227" s="242" t="s">
        <v>86</v>
      </c>
      <c r="AV227" s="13" t="s">
        <v>84</v>
      </c>
      <c r="AW227" s="13" t="s">
        <v>35</v>
      </c>
      <c r="AX227" s="13" t="s">
        <v>76</v>
      </c>
      <c r="AY227" s="242" t="s">
        <v>140</v>
      </c>
    </row>
    <row r="228" s="14" customFormat="1">
      <c r="A228" s="14"/>
      <c r="B228" s="243"/>
      <c r="C228" s="244"/>
      <c r="D228" s="234" t="s">
        <v>152</v>
      </c>
      <c r="E228" s="245" t="s">
        <v>19</v>
      </c>
      <c r="F228" s="246" t="s">
        <v>224</v>
      </c>
      <c r="G228" s="244"/>
      <c r="H228" s="247">
        <v>0.5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152</v>
      </c>
      <c r="AU228" s="253" t="s">
        <v>86</v>
      </c>
      <c r="AV228" s="14" t="s">
        <v>86</v>
      </c>
      <c r="AW228" s="14" t="s">
        <v>35</v>
      </c>
      <c r="AX228" s="14" t="s">
        <v>76</v>
      </c>
      <c r="AY228" s="253" t="s">
        <v>140</v>
      </c>
    </row>
    <row r="229" s="13" customFormat="1">
      <c r="A229" s="13"/>
      <c r="B229" s="232"/>
      <c r="C229" s="233"/>
      <c r="D229" s="234" t="s">
        <v>152</v>
      </c>
      <c r="E229" s="235" t="s">
        <v>19</v>
      </c>
      <c r="F229" s="236" t="s">
        <v>225</v>
      </c>
      <c r="G229" s="233"/>
      <c r="H229" s="235" t="s">
        <v>19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152</v>
      </c>
      <c r="AU229" s="242" t="s">
        <v>86</v>
      </c>
      <c r="AV229" s="13" t="s">
        <v>84</v>
      </c>
      <c r="AW229" s="13" t="s">
        <v>35</v>
      </c>
      <c r="AX229" s="13" t="s">
        <v>76</v>
      </c>
      <c r="AY229" s="242" t="s">
        <v>140</v>
      </c>
    </row>
    <row r="230" s="14" customFormat="1">
      <c r="A230" s="14"/>
      <c r="B230" s="243"/>
      <c r="C230" s="244"/>
      <c r="D230" s="234" t="s">
        <v>152</v>
      </c>
      <c r="E230" s="245" t="s">
        <v>19</v>
      </c>
      <c r="F230" s="246" t="s">
        <v>167</v>
      </c>
      <c r="G230" s="244"/>
      <c r="H230" s="247">
        <v>3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152</v>
      </c>
      <c r="AU230" s="253" t="s">
        <v>86</v>
      </c>
      <c r="AV230" s="14" t="s">
        <v>86</v>
      </c>
      <c r="AW230" s="14" t="s">
        <v>35</v>
      </c>
      <c r="AX230" s="14" t="s">
        <v>76</v>
      </c>
      <c r="AY230" s="253" t="s">
        <v>140</v>
      </c>
    </row>
    <row r="231" s="13" customFormat="1">
      <c r="A231" s="13"/>
      <c r="B231" s="232"/>
      <c r="C231" s="233"/>
      <c r="D231" s="234" t="s">
        <v>152</v>
      </c>
      <c r="E231" s="235" t="s">
        <v>19</v>
      </c>
      <c r="F231" s="236" t="s">
        <v>226</v>
      </c>
      <c r="G231" s="233"/>
      <c r="H231" s="235" t="s">
        <v>19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152</v>
      </c>
      <c r="AU231" s="242" t="s">
        <v>86</v>
      </c>
      <c r="AV231" s="13" t="s">
        <v>84</v>
      </c>
      <c r="AW231" s="13" t="s">
        <v>35</v>
      </c>
      <c r="AX231" s="13" t="s">
        <v>76</v>
      </c>
      <c r="AY231" s="242" t="s">
        <v>140</v>
      </c>
    </row>
    <row r="232" s="14" customFormat="1">
      <c r="A232" s="14"/>
      <c r="B232" s="243"/>
      <c r="C232" s="244"/>
      <c r="D232" s="234" t="s">
        <v>152</v>
      </c>
      <c r="E232" s="245" t="s">
        <v>19</v>
      </c>
      <c r="F232" s="246" t="s">
        <v>167</v>
      </c>
      <c r="G232" s="244"/>
      <c r="H232" s="247">
        <v>3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152</v>
      </c>
      <c r="AU232" s="253" t="s">
        <v>86</v>
      </c>
      <c r="AV232" s="14" t="s">
        <v>86</v>
      </c>
      <c r="AW232" s="14" t="s">
        <v>35</v>
      </c>
      <c r="AX232" s="14" t="s">
        <v>76</v>
      </c>
      <c r="AY232" s="253" t="s">
        <v>140</v>
      </c>
    </row>
    <row r="233" s="13" customFormat="1">
      <c r="A233" s="13"/>
      <c r="B233" s="232"/>
      <c r="C233" s="233"/>
      <c r="D233" s="234" t="s">
        <v>152</v>
      </c>
      <c r="E233" s="235" t="s">
        <v>19</v>
      </c>
      <c r="F233" s="236" t="s">
        <v>227</v>
      </c>
      <c r="G233" s="233"/>
      <c r="H233" s="235" t="s">
        <v>19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152</v>
      </c>
      <c r="AU233" s="242" t="s">
        <v>86</v>
      </c>
      <c r="AV233" s="13" t="s">
        <v>84</v>
      </c>
      <c r="AW233" s="13" t="s">
        <v>35</v>
      </c>
      <c r="AX233" s="13" t="s">
        <v>76</v>
      </c>
      <c r="AY233" s="242" t="s">
        <v>140</v>
      </c>
    </row>
    <row r="234" s="14" customFormat="1">
      <c r="A234" s="14"/>
      <c r="B234" s="243"/>
      <c r="C234" s="244"/>
      <c r="D234" s="234" t="s">
        <v>152</v>
      </c>
      <c r="E234" s="245" t="s">
        <v>19</v>
      </c>
      <c r="F234" s="246" t="s">
        <v>84</v>
      </c>
      <c r="G234" s="244"/>
      <c r="H234" s="247">
        <v>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152</v>
      </c>
      <c r="AU234" s="253" t="s">
        <v>86</v>
      </c>
      <c r="AV234" s="14" t="s">
        <v>86</v>
      </c>
      <c r="AW234" s="14" t="s">
        <v>35</v>
      </c>
      <c r="AX234" s="14" t="s">
        <v>76</v>
      </c>
      <c r="AY234" s="253" t="s">
        <v>140</v>
      </c>
    </row>
    <row r="235" s="13" customFormat="1">
      <c r="A235" s="13"/>
      <c r="B235" s="232"/>
      <c r="C235" s="233"/>
      <c r="D235" s="234" t="s">
        <v>152</v>
      </c>
      <c r="E235" s="235" t="s">
        <v>19</v>
      </c>
      <c r="F235" s="236" t="s">
        <v>228</v>
      </c>
      <c r="G235" s="233"/>
      <c r="H235" s="235" t="s">
        <v>19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152</v>
      </c>
      <c r="AU235" s="242" t="s">
        <v>86</v>
      </c>
      <c r="AV235" s="13" t="s">
        <v>84</v>
      </c>
      <c r="AW235" s="13" t="s">
        <v>35</v>
      </c>
      <c r="AX235" s="13" t="s">
        <v>76</v>
      </c>
      <c r="AY235" s="242" t="s">
        <v>140</v>
      </c>
    </row>
    <row r="236" s="14" customFormat="1">
      <c r="A236" s="14"/>
      <c r="B236" s="243"/>
      <c r="C236" s="244"/>
      <c r="D236" s="234" t="s">
        <v>152</v>
      </c>
      <c r="E236" s="245" t="s">
        <v>19</v>
      </c>
      <c r="F236" s="246" t="s">
        <v>84</v>
      </c>
      <c r="G236" s="244"/>
      <c r="H236" s="247">
        <v>1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152</v>
      </c>
      <c r="AU236" s="253" t="s">
        <v>86</v>
      </c>
      <c r="AV236" s="14" t="s">
        <v>86</v>
      </c>
      <c r="AW236" s="14" t="s">
        <v>35</v>
      </c>
      <c r="AX236" s="14" t="s">
        <v>76</v>
      </c>
      <c r="AY236" s="253" t="s">
        <v>140</v>
      </c>
    </row>
    <row r="237" s="13" customFormat="1">
      <c r="A237" s="13"/>
      <c r="B237" s="232"/>
      <c r="C237" s="233"/>
      <c r="D237" s="234" t="s">
        <v>152</v>
      </c>
      <c r="E237" s="235" t="s">
        <v>19</v>
      </c>
      <c r="F237" s="236" t="s">
        <v>229</v>
      </c>
      <c r="G237" s="233"/>
      <c r="H237" s="235" t="s">
        <v>19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152</v>
      </c>
      <c r="AU237" s="242" t="s">
        <v>86</v>
      </c>
      <c r="AV237" s="13" t="s">
        <v>84</v>
      </c>
      <c r="AW237" s="13" t="s">
        <v>35</v>
      </c>
      <c r="AX237" s="13" t="s">
        <v>76</v>
      </c>
      <c r="AY237" s="242" t="s">
        <v>140</v>
      </c>
    </row>
    <row r="238" s="14" customFormat="1">
      <c r="A238" s="14"/>
      <c r="B238" s="243"/>
      <c r="C238" s="244"/>
      <c r="D238" s="234" t="s">
        <v>152</v>
      </c>
      <c r="E238" s="245" t="s">
        <v>19</v>
      </c>
      <c r="F238" s="246" t="s">
        <v>86</v>
      </c>
      <c r="G238" s="244"/>
      <c r="H238" s="247">
        <v>2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152</v>
      </c>
      <c r="AU238" s="253" t="s">
        <v>86</v>
      </c>
      <c r="AV238" s="14" t="s">
        <v>86</v>
      </c>
      <c r="AW238" s="14" t="s">
        <v>35</v>
      </c>
      <c r="AX238" s="14" t="s">
        <v>76</v>
      </c>
      <c r="AY238" s="253" t="s">
        <v>140</v>
      </c>
    </row>
    <row r="239" s="13" customFormat="1">
      <c r="A239" s="13"/>
      <c r="B239" s="232"/>
      <c r="C239" s="233"/>
      <c r="D239" s="234" t="s">
        <v>152</v>
      </c>
      <c r="E239" s="235" t="s">
        <v>19</v>
      </c>
      <c r="F239" s="236" t="s">
        <v>230</v>
      </c>
      <c r="G239" s="233"/>
      <c r="H239" s="235" t="s">
        <v>19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152</v>
      </c>
      <c r="AU239" s="242" t="s">
        <v>86</v>
      </c>
      <c r="AV239" s="13" t="s">
        <v>84</v>
      </c>
      <c r="AW239" s="13" t="s">
        <v>35</v>
      </c>
      <c r="AX239" s="13" t="s">
        <v>76</v>
      </c>
      <c r="AY239" s="242" t="s">
        <v>140</v>
      </c>
    </row>
    <row r="240" s="14" customFormat="1">
      <c r="A240" s="14"/>
      <c r="B240" s="243"/>
      <c r="C240" s="244"/>
      <c r="D240" s="234" t="s">
        <v>152</v>
      </c>
      <c r="E240" s="245" t="s">
        <v>19</v>
      </c>
      <c r="F240" s="246" t="s">
        <v>231</v>
      </c>
      <c r="G240" s="244"/>
      <c r="H240" s="247">
        <v>2.5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152</v>
      </c>
      <c r="AU240" s="253" t="s">
        <v>86</v>
      </c>
      <c r="AV240" s="14" t="s">
        <v>86</v>
      </c>
      <c r="AW240" s="14" t="s">
        <v>35</v>
      </c>
      <c r="AX240" s="14" t="s">
        <v>76</v>
      </c>
      <c r="AY240" s="253" t="s">
        <v>140</v>
      </c>
    </row>
    <row r="241" s="13" customFormat="1">
      <c r="A241" s="13"/>
      <c r="B241" s="232"/>
      <c r="C241" s="233"/>
      <c r="D241" s="234" t="s">
        <v>152</v>
      </c>
      <c r="E241" s="235" t="s">
        <v>19</v>
      </c>
      <c r="F241" s="236" t="s">
        <v>232</v>
      </c>
      <c r="G241" s="233"/>
      <c r="H241" s="235" t="s">
        <v>19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152</v>
      </c>
      <c r="AU241" s="242" t="s">
        <v>86</v>
      </c>
      <c r="AV241" s="13" t="s">
        <v>84</v>
      </c>
      <c r="AW241" s="13" t="s">
        <v>35</v>
      </c>
      <c r="AX241" s="13" t="s">
        <v>76</v>
      </c>
      <c r="AY241" s="242" t="s">
        <v>140</v>
      </c>
    </row>
    <row r="242" s="14" customFormat="1">
      <c r="A242" s="14"/>
      <c r="B242" s="243"/>
      <c r="C242" s="244"/>
      <c r="D242" s="234" t="s">
        <v>152</v>
      </c>
      <c r="E242" s="245" t="s">
        <v>19</v>
      </c>
      <c r="F242" s="246" t="s">
        <v>167</v>
      </c>
      <c r="G242" s="244"/>
      <c r="H242" s="247">
        <v>3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152</v>
      </c>
      <c r="AU242" s="253" t="s">
        <v>86</v>
      </c>
      <c r="AV242" s="14" t="s">
        <v>86</v>
      </c>
      <c r="AW242" s="14" t="s">
        <v>35</v>
      </c>
      <c r="AX242" s="14" t="s">
        <v>76</v>
      </c>
      <c r="AY242" s="253" t="s">
        <v>140</v>
      </c>
    </row>
    <row r="243" s="13" customFormat="1">
      <c r="A243" s="13"/>
      <c r="B243" s="232"/>
      <c r="C243" s="233"/>
      <c r="D243" s="234" t="s">
        <v>152</v>
      </c>
      <c r="E243" s="235" t="s">
        <v>19</v>
      </c>
      <c r="F243" s="236" t="s">
        <v>233</v>
      </c>
      <c r="G243" s="233"/>
      <c r="H243" s="235" t="s">
        <v>19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152</v>
      </c>
      <c r="AU243" s="242" t="s">
        <v>86</v>
      </c>
      <c r="AV243" s="13" t="s">
        <v>84</v>
      </c>
      <c r="AW243" s="13" t="s">
        <v>35</v>
      </c>
      <c r="AX243" s="13" t="s">
        <v>76</v>
      </c>
      <c r="AY243" s="242" t="s">
        <v>140</v>
      </c>
    </row>
    <row r="244" s="14" customFormat="1">
      <c r="A244" s="14"/>
      <c r="B244" s="243"/>
      <c r="C244" s="244"/>
      <c r="D244" s="234" t="s">
        <v>152</v>
      </c>
      <c r="E244" s="245" t="s">
        <v>19</v>
      </c>
      <c r="F244" s="246" t="s">
        <v>86</v>
      </c>
      <c r="G244" s="244"/>
      <c r="H244" s="247">
        <v>2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152</v>
      </c>
      <c r="AU244" s="253" t="s">
        <v>86</v>
      </c>
      <c r="AV244" s="14" t="s">
        <v>86</v>
      </c>
      <c r="AW244" s="14" t="s">
        <v>35</v>
      </c>
      <c r="AX244" s="14" t="s">
        <v>76</v>
      </c>
      <c r="AY244" s="253" t="s">
        <v>140</v>
      </c>
    </row>
    <row r="245" s="15" customFormat="1">
      <c r="A245" s="15"/>
      <c r="B245" s="254"/>
      <c r="C245" s="255"/>
      <c r="D245" s="234" t="s">
        <v>152</v>
      </c>
      <c r="E245" s="256" t="s">
        <v>19</v>
      </c>
      <c r="F245" s="257" t="s">
        <v>162</v>
      </c>
      <c r="G245" s="255"/>
      <c r="H245" s="258">
        <v>21.899999999999999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4" t="s">
        <v>152</v>
      </c>
      <c r="AU245" s="264" t="s">
        <v>86</v>
      </c>
      <c r="AV245" s="15" t="s">
        <v>148</v>
      </c>
      <c r="AW245" s="15" t="s">
        <v>35</v>
      </c>
      <c r="AX245" s="15" t="s">
        <v>84</v>
      </c>
      <c r="AY245" s="264" t="s">
        <v>140</v>
      </c>
    </row>
    <row r="246" s="2" customFormat="1" ht="16.5" customHeight="1">
      <c r="A246" s="40"/>
      <c r="B246" s="41"/>
      <c r="C246" s="214" t="s">
        <v>243</v>
      </c>
      <c r="D246" s="214" t="s">
        <v>143</v>
      </c>
      <c r="E246" s="215" t="s">
        <v>244</v>
      </c>
      <c r="F246" s="216" t="s">
        <v>245</v>
      </c>
      <c r="G246" s="217" t="s">
        <v>146</v>
      </c>
      <c r="H246" s="218">
        <v>3.8999999999999999</v>
      </c>
      <c r="I246" s="219"/>
      <c r="J246" s="220">
        <f>ROUND(I246*H246,2)</f>
        <v>0</v>
      </c>
      <c r="K246" s="216" t="s">
        <v>147</v>
      </c>
      <c r="L246" s="46"/>
      <c r="M246" s="221" t="s">
        <v>19</v>
      </c>
      <c r="N246" s="222" t="s">
        <v>47</v>
      </c>
      <c r="O246" s="86"/>
      <c r="P246" s="223">
        <f>O246*H246</f>
        <v>0</v>
      </c>
      <c r="Q246" s="223">
        <v>0.0040000000000000001</v>
      </c>
      <c r="R246" s="223">
        <f>Q246*H246</f>
        <v>0.015599999999999999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148</v>
      </c>
      <c r="AT246" s="225" t="s">
        <v>143</v>
      </c>
      <c r="AU246" s="225" t="s">
        <v>86</v>
      </c>
      <c r="AY246" s="19" t="s">
        <v>140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84</v>
      </c>
      <c r="BK246" s="226">
        <f>ROUND(I246*H246,2)</f>
        <v>0</v>
      </c>
      <c r="BL246" s="19" t="s">
        <v>148</v>
      </c>
      <c r="BM246" s="225" t="s">
        <v>246</v>
      </c>
    </row>
    <row r="247" s="2" customFormat="1">
      <c r="A247" s="40"/>
      <c r="B247" s="41"/>
      <c r="C247" s="42"/>
      <c r="D247" s="227" t="s">
        <v>150</v>
      </c>
      <c r="E247" s="42"/>
      <c r="F247" s="228" t="s">
        <v>247</v>
      </c>
      <c r="G247" s="42"/>
      <c r="H247" s="42"/>
      <c r="I247" s="229"/>
      <c r="J247" s="42"/>
      <c r="K247" s="42"/>
      <c r="L247" s="46"/>
      <c r="M247" s="230"/>
      <c r="N247" s="231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150</v>
      </c>
      <c r="AU247" s="19" t="s">
        <v>86</v>
      </c>
    </row>
    <row r="248" s="13" customFormat="1">
      <c r="A248" s="13"/>
      <c r="B248" s="232"/>
      <c r="C248" s="233"/>
      <c r="D248" s="234" t="s">
        <v>152</v>
      </c>
      <c r="E248" s="235" t="s">
        <v>19</v>
      </c>
      <c r="F248" s="236" t="s">
        <v>219</v>
      </c>
      <c r="G248" s="233"/>
      <c r="H248" s="235" t="s">
        <v>19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152</v>
      </c>
      <c r="AU248" s="242" t="s">
        <v>86</v>
      </c>
      <c r="AV248" s="13" t="s">
        <v>84</v>
      </c>
      <c r="AW248" s="13" t="s">
        <v>35</v>
      </c>
      <c r="AX248" s="13" t="s">
        <v>76</v>
      </c>
      <c r="AY248" s="242" t="s">
        <v>140</v>
      </c>
    </row>
    <row r="249" s="14" customFormat="1">
      <c r="A249" s="14"/>
      <c r="B249" s="243"/>
      <c r="C249" s="244"/>
      <c r="D249" s="234" t="s">
        <v>152</v>
      </c>
      <c r="E249" s="245" t="s">
        <v>19</v>
      </c>
      <c r="F249" s="246" t="s">
        <v>220</v>
      </c>
      <c r="G249" s="244"/>
      <c r="H249" s="247">
        <v>0.90000000000000002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152</v>
      </c>
      <c r="AU249" s="253" t="s">
        <v>86</v>
      </c>
      <c r="AV249" s="14" t="s">
        <v>86</v>
      </c>
      <c r="AW249" s="14" t="s">
        <v>35</v>
      </c>
      <c r="AX249" s="14" t="s">
        <v>76</v>
      </c>
      <c r="AY249" s="253" t="s">
        <v>140</v>
      </c>
    </row>
    <row r="250" s="13" customFormat="1">
      <c r="A250" s="13"/>
      <c r="B250" s="232"/>
      <c r="C250" s="233"/>
      <c r="D250" s="234" t="s">
        <v>152</v>
      </c>
      <c r="E250" s="235" t="s">
        <v>19</v>
      </c>
      <c r="F250" s="236" t="s">
        <v>232</v>
      </c>
      <c r="G250" s="233"/>
      <c r="H250" s="235" t="s">
        <v>19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152</v>
      </c>
      <c r="AU250" s="242" t="s">
        <v>86</v>
      </c>
      <c r="AV250" s="13" t="s">
        <v>84</v>
      </c>
      <c r="AW250" s="13" t="s">
        <v>35</v>
      </c>
      <c r="AX250" s="13" t="s">
        <v>76</v>
      </c>
      <c r="AY250" s="242" t="s">
        <v>140</v>
      </c>
    </row>
    <row r="251" s="14" customFormat="1">
      <c r="A251" s="14"/>
      <c r="B251" s="243"/>
      <c r="C251" s="244"/>
      <c r="D251" s="234" t="s">
        <v>152</v>
      </c>
      <c r="E251" s="245" t="s">
        <v>19</v>
      </c>
      <c r="F251" s="246" t="s">
        <v>167</v>
      </c>
      <c r="G251" s="244"/>
      <c r="H251" s="247">
        <v>3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152</v>
      </c>
      <c r="AU251" s="253" t="s">
        <v>86</v>
      </c>
      <c r="AV251" s="14" t="s">
        <v>86</v>
      </c>
      <c r="AW251" s="14" t="s">
        <v>35</v>
      </c>
      <c r="AX251" s="14" t="s">
        <v>76</v>
      </c>
      <c r="AY251" s="253" t="s">
        <v>140</v>
      </c>
    </row>
    <row r="252" s="15" customFormat="1">
      <c r="A252" s="15"/>
      <c r="B252" s="254"/>
      <c r="C252" s="255"/>
      <c r="D252" s="234" t="s">
        <v>152</v>
      </c>
      <c r="E252" s="256" t="s">
        <v>19</v>
      </c>
      <c r="F252" s="257" t="s">
        <v>162</v>
      </c>
      <c r="G252" s="255"/>
      <c r="H252" s="258">
        <v>3.8999999999999999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152</v>
      </c>
      <c r="AU252" s="264" t="s">
        <v>86</v>
      </c>
      <c r="AV252" s="15" t="s">
        <v>148</v>
      </c>
      <c r="AW252" s="15" t="s">
        <v>35</v>
      </c>
      <c r="AX252" s="15" t="s">
        <v>84</v>
      </c>
      <c r="AY252" s="264" t="s">
        <v>140</v>
      </c>
    </row>
    <row r="253" s="2" customFormat="1" ht="24.15" customHeight="1">
      <c r="A253" s="40"/>
      <c r="B253" s="41"/>
      <c r="C253" s="214" t="s">
        <v>248</v>
      </c>
      <c r="D253" s="214" t="s">
        <v>143</v>
      </c>
      <c r="E253" s="215" t="s">
        <v>249</v>
      </c>
      <c r="F253" s="216" t="s">
        <v>250</v>
      </c>
      <c r="G253" s="217" t="s">
        <v>146</v>
      </c>
      <c r="H253" s="218">
        <v>769.25199999999995</v>
      </c>
      <c r="I253" s="219"/>
      <c r="J253" s="220">
        <f>ROUND(I253*H253,2)</f>
        <v>0</v>
      </c>
      <c r="K253" s="216" t="s">
        <v>147</v>
      </c>
      <c r="L253" s="46"/>
      <c r="M253" s="221" t="s">
        <v>19</v>
      </c>
      <c r="N253" s="222" t="s">
        <v>47</v>
      </c>
      <c r="O253" s="86"/>
      <c r="P253" s="223">
        <f>O253*H253</f>
        <v>0</v>
      </c>
      <c r="Q253" s="223">
        <v>0.0057000000000000002</v>
      </c>
      <c r="R253" s="223">
        <f>Q253*H253</f>
        <v>4.3847363999999995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148</v>
      </c>
      <c r="AT253" s="225" t="s">
        <v>143</v>
      </c>
      <c r="AU253" s="225" t="s">
        <v>86</v>
      </c>
      <c r="AY253" s="19" t="s">
        <v>140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84</v>
      </c>
      <c r="BK253" s="226">
        <f>ROUND(I253*H253,2)</f>
        <v>0</v>
      </c>
      <c r="BL253" s="19" t="s">
        <v>148</v>
      </c>
      <c r="BM253" s="225" t="s">
        <v>251</v>
      </c>
    </row>
    <row r="254" s="2" customFormat="1">
      <c r="A254" s="40"/>
      <c r="B254" s="41"/>
      <c r="C254" s="42"/>
      <c r="D254" s="227" t="s">
        <v>150</v>
      </c>
      <c r="E254" s="42"/>
      <c r="F254" s="228" t="s">
        <v>252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150</v>
      </c>
      <c r="AU254" s="19" t="s">
        <v>86</v>
      </c>
    </row>
    <row r="255" s="13" customFormat="1">
      <c r="A255" s="13"/>
      <c r="B255" s="232"/>
      <c r="C255" s="233"/>
      <c r="D255" s="234" t="s">
        <v>152</v>
      </c>
      <c r="E255" s="235" t="s">
        <v>19</v>
      </c>
      <c r="F255" s="236" t="s">
        <v>172</v>
      </c>
      <c r="G255" s="233"/>
      <c r="H255" s="235" t="s">
        <v>19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152</v>
      </c>
      <c r="AU255" s="242" t="s">
        <v>86</v>
      </c>
      <c r="AV255" s="13" t="s">
        <v>84</v>
      </c>
      <c r="AW255" s="13" t="s">
        <v>35</v>
      </c>
      <c r="AX255" s="13" t="s">
        <v>76</v>
      </c>
      <c r="AY255" s="242" t="s">
        <v>140</v>
      </c>
    </row>
    <row r="256" s="13" customFormat="1">
      <c r="A256" s="13"/>
      <c r="B256" s="232"/>
      <c r="C256" s="233"/>
      <c r="D256" s="234" t="s">
        <v>152</v>
      </c>
      <c r="E256" s="235" t="s">
        <v>19</v>
      </c>
      <c r="F256" s="236" t="s">
        <v>253</v>
      </c>
      <c r="G256" s="233"/>
      <c r="H256" s="235" t="s">
        <v>19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152</v>
      </c>
      <c r="AU256" s="242" t="s">
        <v>86</v>
      </c>
      <c r="AV256" s="13" t="s">
        <v>84</v>
      </c>
      <c r="AW256" s="13" t="s">
        <v>35</v>
      </c>
      <c r="AX256" s="13" t="s">
        <v>76</v>
      </c>
      <c r="AY256" s="242" t="s">
        <v>140</v>
      </c>
    </row>
    <row r="257" s="14" customFormat="1">
      <c r="A257" s="14"/>
      <c r="B257" s="243"/>
      <c r="C257" s="244"/>
      <c r="D257" s="234" t="s">
        <v>152</v>
      </c>
      <c r="E257" s="245" t="s">
        <v>19</v>
      </c>
      <c r="F257" s="246" t="s">
        <v>254</v>
      </c>
      <c r="G257" s="244"/>
      <c r="H257" s="247">
        <v>41.039999999999999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152</v>
      </c>
      <c r="AU257" s="253" t="s">
        <v>86</v>
      </c>
      <c r="AV257" s="14" t="s">
        <v>86</v>
      </c>
      <c r="AW257" s="14" t="s">
        <v>35</v>
      </c>
      <c r="AX257" s="14" t="s">
        <v>76</v>
      </c>
      <c r="AY257" s="253" t="s">
        <v>140</v>
      </c>
    </row>
    <row r="258" s="13" customFormat="1">
      <c r="A258" s="13"/>
      <c r="B258" s="232"/>
      <c r="C258" s="233"/>
      <c r="D258" s="234" t="s">
        <v>152</v>
      </c>
      <c r="E258" s="235" t="s">
        <v>19</v>
      </c>
      <c r="F258" s="236" t="s">
        <v>255</v>
      </c>
      <c r="G258" s="233"/>
      <c r="H258" s="235" t="s">
        <v>19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152</v>
      </c>
      <c r="AU258" s="242" t="s">
        <v>86</v>
      </c>
      <c r="AV258" s="13" t="s">
        <v>84</v>
      </c>
      <c r="AW258" s="13" t="s">
        <v>35</v>
      </c>
      <c r="AX258" s="13" t="s">
        <v>76</v>
      </c>
      <c r="AY258" s="242" t="s">
        <v>140</v>
      </c>
    </row>
    <row r="259" s="14" customFormat="1">
      <c r="A259" s="14"/>
      <c r="B259" s="243"/>
      <c r="C259" s="244"/>
      <c r="D259" s="234" t="s">
        <v>152</v>
      </c>
      <c r="E259" s="245" t="s">
        <v>19</v>
      </c>
      <c r="F259" s="246" t="s">
        <v>256</v>
      </c>
      <c r="G259" s="244"/>
      <c r="H259" s="247">
        <v>6.2359999999999998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152</v>
      </c>
      <c r="AU259" s="253" t="s">
        <v>86</v>
      </c>
      <c r="AV259" s="14" t="s">
        <v>86</v>
      </c>
      <c r="AW259" s="14" t="s">
        <v>35</v>
      </c>
      <c r="AX259" s="14" t="s">
        <v>76</v>
      </c>
      <c r="AY259" s="253" t="s">
        <v>140</v>
      </c>
    </row>
    <row r="260" s="13" customFormat="1">
      <c r="A260" s="13"/>
      <c r="B260" s="232"/>
      <c r="C260" s="233"/>
      <c r="D260" s="234" t="s">
        <v>152</v>
      </c>
      <c r="E260" s="235" t="s">
        <v>19</v>
      </c>
      <c r="F260" s="236" t="s">
        <v>218</v>
      </c>
      <c r="G260" s="233"/>
      <c r="H260" s="235" t="s">
        <v>19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152</v>
      </c>
      <c r="AU260" s="242" t="s">
        <v>86</v>
      </c>
      <c r="AV260" s="13" t="s">
        <v>84</v>
      </c>
      <c r="AW260" s="13" t="s">
        <v>35</v>
      </c>
      <c r="AX260" s="13" t="s">
        <v>76</v>
      </c>
      <c r="AY260" s="242" t="s">
        <v>140</v>
      </c>
    </row>
    <row r="261" s="14" customFormat="1">
      <c r="A261" s="14"/>
      <c r="B261" s="243"/>
      <c r="C261" s="244"/>
      <c r="D261" s="234" t="s">
        <v>152</v>
      </c>
      <c r="E261" s="245" t="s">
        <v>19</v>
      </c>
      <c r="F261" s="246" t="s">
        <v>257</v>
      </c>
      <c r="G261" s="244"/>
      <c r="H261" s="247">
        <v>26.84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152</v>
      </c>
      <c r="AU261" s="253" t="s">
        <v>86</v>
      </c>
      <c r="AV261" s="14" t="s">
        <v>86</v>
      </c>
      <c r="AW261" s="14" t="s">
        <v>35</v>
      </c>
      <c r="AX261" s="14" t="s">
        <v>76</v>
      </c>
      <c r="AY261" s="253" t="s">
        <v>140</v>
      </c>
    </row>
    <row r="262" s="13" customFormat="1">
      <c r="A262" s="13"/>
      <c r="B262" s="232"/>
      <c r="C262" s="233"/>
      <c r="D262" s="234" t="s">
        <v>152</v>
      </c>
      <c r="E262" s="235" t="s">
        <v>19</v>
      </c>
      <c r="F262" s="236" t="s">
        <v>258</v>
      </c>
      <c r="G262" s="233"/>
      <c r="H262" s="235" t="s">
        <v>19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152</v>
      </c>
      <c r="AU262" s="242" t="s">
        <v>86</v>
      </c>
      <c r="AV262" s="13" t="s">
        <v>84</v>
      </c>
      <c r="AW262" s="13" t="s">
        <v>35</v>
      </c>
      <c r="AX262" s="13" t="s">
        <v>76</v>
      </c>
      <c r="AY262" s="242" t="s">
        <v>140</v>
      </c>
    </row>
    <row r="263" s="14" customFormat="1">
      <c r="A263" s="14"/>
      <c r="B263" s="243"/>
      <c r="C263" s="244"/>
      <c r="D263" s="234" t="s">
        <v>152</v>
      </c>
      <c r="E263" s="245" t="s">
        <v>19</v>
      </c>
      <c r="F263" s="246" t="s">
        <v>259</v>
      </c>
      <c r="G263" s="244"/>
      <c r="H263" s="247">
        <v>26.443000000000001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152</v>
      </c>
      <c r="AU263" s="253" t="s">
        <v>86</v>
      </c>
      <c r="AV263" s="14" t="s">
        <v>86</v>
      </c>
      <c r="AW263" s="14" t="s">
        <v>35</v>
      </c>
      <c r="AX263" s="14" t="s">
        <v>76</v>
      </c>
      <c r="AY263" s="253" t="s">
        <v>140</v>
      </c>
    </row>
    <row r="264" s="13" customFormat="1">
      <c r="A264" s="13"/>
      <c r="B264" s="232"/>
      <c r="C264" s="233"/>
      <c r="D264" s="234" t="s">
        <v>152</v>
      </c>
      <c r="E264" s="235" t="s">
        <v>19</v>
      </c>
      <c r="F264" s="236" t="s">
        <v>221</v>
      </c>
      <c r="G264" s="233"/>
      <c r="H264" s="235" t="s">
        <v>19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152</v>
      </c>
      <c r="AU264" s="242" t="s">
        <v>86</v>
      </c>
      <c r="AV264" s="13" t="s">
        <v>84</v>
      </c>
      <c r="AW264" s="13" t="s">
        <v>35</v>
      </c>
      <c r="AX264" s="13" t="s">
        <v>76</v>
      </c>
      <c r="AY264" s="242" t="s">
        <v>140</v>
      </c>
    </row>
    <row r="265" s="14" customFormat="1">
      <c r="A265" s="14"/>
      <c r="B265" s="243"/>
      <c r="C265" s="244"/>
      <c r="D265" s="234" t="s">
        <v>152</v>
      </c>
      <c r="E265" s="245" t="s">
        <v>19</v>
      </c>
      <c r="F265" s="246" t="s">
        <v>260</v>
      </c>
      <c r="G265" s="244"/>
      <c r="H265" s="247">
        <v>39.036999999999999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152</v>
      </c>
      <c r="AU265" s="253" t="s">
        <v>86</v>
      </c>
      <c r="AV265" s="14" t="s">
        <v>86</v>
      </c>
      <c r="AW265" s="14" t="s">
        <v>35</v>
      </c>
      <c r="AX265" s="14" t="s">
        <v>76</v>
      </c>
      <c r="AY265" s="253" t="s">
        <v>140</v>
      </c>
    </row>
    <row r="266" s="13" customFormat="1">
      <c r="A266" s="13"/>
      <c r="B266" s="232"/>
      <c r="C266" s="233"/>
      <c r="D266" s="234" t="s">
        <v>152</v>
      </c>
      <c r="E266" s="235" t="s">
        <v>19</v>
      </c>
      <c r="F266" s="236" t="s">
        <v>261</v>
      </c>
      <c r="G266" s="233"/>
      <c r="H266" s="235" t="s">
        <v>19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152</v>
      </c>
      <c r="AU266" s="242" t="s">
        <v>86</v>
      </c>
      <c r="AV266" s="13" t="s">
        <v>84</v>
      </c>
      <c r="AW266" s="13" t="s">
        <v>35</v>
      </c>
      <c r="AX266" s="13" t="s">
        <v>76</v>
      </c>
      <c r="AY266" s="242" t="s">
        <v>140</v>
      </c>
    </row>
    <row r="267" s="14" customFormat="1">
      <c r="A267" s="14"/>
      <c r="B267" s="243"/>
      <c r="C267" s="244"/>
      <c r="D267" s="234" t="s">
        <v>152</v>
      </c>
      <c r="E267" s="245" t="s">
        <v>19</v>
      </c>
      <c r="F267" s="246" t="s">
        <v>262</v>
      </c>
      <c r="G267" s="244"/>
      <c r="H267" s="247">
        <v>34.664000000000001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152</v>
      </c>
      <c r="AU267" s="253" t="s">
        <v>86</v>
      </c>
      <c r="AV267" s="14" t="s">
        <v>86</v>
      </c>
      <c r="AW267" s="14" t="s">
        <v>35</v>
      </c>
      <c r="AX267" s="14" t="s">
        <v>76</v>
      </c>
      <c r="AY267" s="253" t="s">
        <v>140</v>
      </c>
    </row>
    <row r="268" s="13" customFormat="1">
      <c r="A268" s="13"/>
      <c r="B268" s="232"/>
      <c r="C268" s="233"/>
      <c r="D268" s="234" t="s">
        <v>152</v>
      </c>
      <c r="E268" s="235" t="s">
        <v>19</v>
      </c>
      <c r="F268" s="236" t="s">
        <v>223</v>
      </c>
      <c r="G268" s="233"/>
      <c r="H268" s="235" t="s">
        <v>19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152</v>
      </c>
      <c r="AU268" s="242" t="s">
        <v>86</v>
      </c>
      <c r="AV268" s="13" t="s">
        <v>84</v>
      </c>
      <c r="AW268" s="13" t="s">
        <v>35</v>
      </c>
      <c r="AX268" s="13" t="s">
        <v>76</v>
      </c>
      <c r="AY268" s="242" t="s">
        <v>140</v>
      </c>
    </row>
    <row r="269" s="14" customFormat="1">
      <c r="A269" s="14"/>
      <c r="B269" s="243"/>
      <c r="C269" s="244"/>
      <c r="D269" s="234" t="s">
        <v>152</v>
      </c>
      <c r="E269" s="245" t="s">
        <v>19</v>
      </c>
      <c r="F269" s="246" t="s">
        <v>263</v>
      </c>
      <c r="G269" s="244"/>
      <c r="H269" s="247">
        <v>35.32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152</v>
      </c>
      <c r="AU269" s="253" t="s">
        <v>86</v>
      </c>
      <c r="AV269" s="14" t="s">
        <v>86</v>
      </c>
      <c r="AW269" s="14" t="s">
        <v>35</v>
      </c>
      <c r="AX269" s="14" t="s">
        <v>76</v>
      </c>
      <c r="AY269" s="253" t="s">
        <v>140</v>
      </c>
    </row>
    <row r="270" s="13" customFormat="1">
      <c r="A270" s="13"/>
      <c r="B270" s="232"/>
      <c r="C270" s="233"/>
      <c r="D270" s="234" t="s">
        <v>152</v>
      </c>
      <c r="E270" s="235" t="s">
        <v>19</v>
      </c>
      <c r="F270" s="236" t="s">
        <v>264</v>
      </c>
      <c r="G270" s="233"/>
      <c r="H270" s="235" t="s">
        <v>19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152</v>
      </c>
      <c r="AU270" s="242" t="s">
        <v>86</v>
      </c>
      <c r="AV270" s="13" t="s">
        <v>84</v>
      </c>
      <c r="AW270" s="13" t="s">
        <v>35</v>
      </c>
      <c r="AX270" s="13" t="s">
        <v>76</v>
      </c>
      <c r="AY270" s="242" t="s">
        <v>140</v>
      </c>
    </row>
    <row r="271" s="14" customFormat="1">
      <c r="A271" s="14"/>
      <c r="B271" s="243"/>
      <c r="C271" s="244"/>
      <c r="D271" s="234" t="s">
        <v>152</v>
      </c>
      <c r="E271" s="245" t="s">
        <v>19</v>
      </c>
      <c r="F271" s="246" t="s">
        <v>265</v>
      </c>
      <c r="G271" s="244"/>
      <c r="H271" s="247">
        <v>35.640000000000001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152</v>
      </c>
      <c r="AU271" s="253" t="s">
        <v>86</v>
      </c>
      <c r="AV271" s="14" t="s">
        <v>86</v>
      </c>
      <c r="AW271" s="14" t="s">
        <v>35</v>
      </c>
      <c r="AX271" s="14" t="s">
        <v>76</v>
      </c>
      <c r="AY271" s="253" t="s">
        <v>140</v>
      </c>
    </row>
    <row r="272" s="13" customFormat="1">
      <c r="A272" s="13"/>
      <c r="B272" s="232"/>
      <c r="C272" s="233"/>
      <c r="D272" s="234" t="s">
        <v>152</v>
      </c>
      <c r="E272" s="235" t="s">
        <v>19</v>
      </c>
      <c r="F272" s="236" t="s">
        <v>266</v>
      </c>
      <c r="G272" s="233"/>
      <c r="H272" s="235" t="s">
        <v>19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152</v>
      </c>
      <c r="AU272" s="242" t="s">
        <v>86</v>
      </c>
      <c r="AV272" s="13" t="s">
        <v>84</v>
      </c>
      <c r="AW272" s="13" t="s">
        <v>35</v>
      </c>
      <c r="AX272" s="13" t="s">
        <v>76</v>
      </c>
      <c r="AY272" s="242" t="s">
        <v>140</v>
      </c>
    </row>
    <row r="273" s="14" customFormat="1">
      <c r="A273" s="14"/>
      <c r="B273" s="243"/>
      <c r="C273" s="244"/>
      <c r="D273" s="234" t="s">
        <v>152</v>
      </c>
      <c r="E273" s="245" t="s">
        <v>19</v>
      </c>
      <c r="F273" s="246" t="s">
        <v>267</v>
      </c>
      <c r="G273" s="244"/>
      <c r="H273" s="247">
        <v>28.672000000000001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152</v>
      </c>
      <c r="AU273" s="253" t="s">
        <v>86</v>
      </c>
      <c r="AV273" s="14" t="s">
        <v>86</v>
      </c>
      <c r="AW273" s="14" t="s">
        <v>35</v>
      </c>
      <c r="AX273" s="14" t="s">
        <v>76</v>
      </c>
      <c r="AY273" s="253" t="s">
        <v>140</v>
      </c>
    </row>
    <row r="274" s="13" customFormat="1">
      <c r="A274" s="13"/>
      <c r="B274" s="232"/>
      <c r="C274" s="233"/>
      <c r="D274" s="234" t="s">
        <v>152</v>
      </c>
      <c r="E274" s="235" t="s">
        <v>19</v>
      </c>
      <c r="F274" s="236" t="s">
        <v>268</v>
      </c>
      <c r="G274" s="233"/>
      <c r="H274" s="235" t="s">
        <v>19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152</v>
      </c>
      <c r="AU274" s="242" t="s">
        <v>86</v>
      </c>
      <c r="AV274" s="13" t="s">
        <v>84</v>
      </c>
      <c r="AW274" s="13" t="s">
        <v>35</v>
      </c>
      <c r="AX274" s="13" t="s">
        <v>76</v>
      </c>
      <c r="AY274" s="242" t="s">
        <v>140</v>
      </c>
    </row>
    <row r="275" s="14" customFormat="1">
      <c r="A275" s="14"/>
      <c r="B275" s="243"/>
      <c r="C275" s="244"/>
      <c r="D275" s="234" t="s">
        <v>152</v>
      </c>
      <c r="E275" s="245" t="s">
        <v>19</v>
      </c>
      <c r="F275" s="246" t="s">
        <v>269</v>
      </c>
      <c r="G275" s="244"/>
      <c r="H275" s="247">
        <v>55.979999999999997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152</v>
      </c>
      <c r="AU275" s="253" t="s">
        <v>86</v>
      </c>
      <c r="AV275" s="14" t="s">
        <v>86</v>
      </c>
      <c r="AW275" s="14" t="s">
        <v>35</v>
      </c>
      <c r="AX275" s="14" t="s">
        <v>76</v>
      </c>
      <c r="AY275" s="253" t="s">
        <v>140</v>
      </c>
    </row>
    <row r="276" s="13" customFormat="1">
      <c r="A276" s="13"/>
      <c r="B276" s="232"/>
      <c r="C276" s="233"/>
      <c r="D276" s="234" t="s">
        <v>152</v>
      </c>
      <c r="E276" s="235" t="s">
        <v>19</v>
      </c>
      <c r="F276" s="236" t="s">
        <v>270</v>
      </c>
      <c r="G276" s="233"/>
      <c r="H276" s="235" t="s">
        <v>19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152</v>
      </c>
      <c r="AU276" s="242" t="s">
        <v>86</v>
      </c>
      <c r="AV276" s="13" t="s">
        <v>84</v>
      </c>
      <c r="AW276" s="13" t="s">
        <v>35</v>
      </c>
      <c r="AX276" s="13" t="s">
        <v>76</v>
      </c>
      <c r="AY276" s="242" t="s">
        <v>140</v>
      </c>
    </row>
    <row r="277" s="14" customFormat="1">
      <c r="A277" s="14"/>
      <c r="B277" s="243"/>
      <c r="C277" s="244"/>
      <c r="D277" s="234" t="s">
        <v>152</v>
      </c>
      <c r="E277" s="245" t="s">
        <v>19</v>
      </c>
      <c r="F277" s="246" t="s">
        <v>271</v>
      </c>
      <c r="G277" s="244"/>
      <c r="H277" s="247">
        <v>9.3919999999999995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152</v>
      </c>
      <c r="AU277" s="253" t="s">
        <v>86</v>
      </c>
      <c r="AV277" s="14" t="s">
        <v>86</v>
      </c>
      <c r="AW277" s="14" t="s">
        <v>35</v>
      </c>
      <c r="AX277" s="14" t="s">
        <v>76</v>
      </c>
      <c r="AY277" s="253" t="s">
        <v>140</v>
      </c>
    </row>
    <row r="278" s="13" customFormat="1">
      <c r="A278" s="13"/>
      <c r="B278" s="232"/>
      <c r="C278" s="233"/>
      <c r="D278" s="234" t="s">
        <v>152</v>
      </c>
      <c r="E278" s="235" t="s">
        <v>19</v>
      </c>
      <c r="F278" s="236" t="s">
        <v>225</v>
      </c>
      <c r="G278" s="233"/>
      <c r="H278" s="235" t="s">
        <v>19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152</v>
      </c>
      <c r="AU278" s="242" t="s">
        <v>86</v>
      </c>
      <c r="AV278" s="13" t="s">
        <v>84</v>
      </c>
      <c r="AW278" s="13" t="s">
        <v>35</v>
      </c>
      <c r="AX278" s="13" t="s">
        <v>76</v>
      </c>
      <c r="AY278" s="242" t="s">
        <v>140</v>
      </c>
    </row>
    <row r="279" s="14" customFormat="1">
      <c r="A279" s="14"/>
      <c r="B279" s="243"/>
      <c r="C279" s="244"/>
      <c r="D279" s="234" t="s">
        <v>152</v>
      </c>
      <c r="E279" s="245" t="s">
        <v>19</v>
      </c>
      <c r="F279" s="246" t="s">
        <v>272</v>
      </c>
      <c r="G279" s="244"/>
      <c r="H279" s="247">
        <v>26.788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152</v>
      </c>
      <c r="AU279" s="253" t="s">
        <v>86</v>
      </c>
      <c r="AV279" s="14" t="s">
        <v>86</v>
      </c>
      <c r="AW279" s="14" t="s">
        <v>35</v>
      </c>
      <c r="AX279" s="14" t="s">
        <v>76</v>
      </c>
      <c r="AY279" s="253" t="s">
        <v>140</v>
      </c>
    </row>
    <row r="280" s="13" customFormat="1">
      <c r="A280" s="13"/>
      <c r="B280" s="232"/>
      <c r="C280" s="233"/>
      <c r="D280" s="234" t="s">
        <v>152</v>
      </c>
      <c r="E280" s="235" t="s">
        <v>19</v>
      </c>
      <c r="F280" s="236" t="s">
        <v>226</v>
      </c>
      <c r="G280" s="233"/>
      <c r="H280" s="235" t="s">
        <v>19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152</v>
      </c>
      <c r="AU280" s="242" t="s">
        <v>86</v>
      </c>
      <c r="AV280" s="13" t="s">
        <v>84</v>
      </c>
      <c r="AW280" s="13" t="s">
        <v>35</v>
      </c>
      <c r="AX280" s="13" t="s">
        <v>76</v>
      </c>
      <c r="AY280" s="242" t="s">
        <v>140</v>
      </c>
    </row>
    <row r="281" s="14" customFormat="1">
      <c r="A281" s="14"/>
      <c r="B281" s="243"/>
      <c r="C281" s="244"/>
      <c r="D281" s="234" t="s">
        <v>152</v>
      </c>
      <c r="E281" s="245" t="s">
        <v>19</v>
      </c>
      <c r="F281" s="246" t="s">
        <v>272</v>
      </c>
      <c r="G281" s="244"/>
      <c r="H281" s="247">
        <v>26.788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152</v>
      </c>
      <c r="AU281" s="253" t="s">
        <v>86</v>
      </c>
      <c r="AV281" s="14" t="s">
        <v>86</v>
      </c>
      <c r="AW281" s="14" t="s">
        <v>35</v>
      </c>
      <c r="AX281" s="14" t="s">
        <v>76</v>
      </c>
      <c r="AY281" s="253" t="s">
        <v>140</v>
      </c>
    </row>
    <row r="282" s="13" customFormat="1">
      <c r="A282" s="13"/>
      <c r="B282" s="232"/>
      <c r="C282" s="233"/>
      <c r="D282" s="234" t="s">
        <v>152</v>
      </c>
      <c r="E282" s="235" t="s">
        <v>19</v>
      </c>
      <c r="F282" s="236" t="s">
        <v>273</v>
      </c>
      <c r="G282" s="233"/>
      <c r="H282" s="235" t="s">
        <v>19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152</v>
      </c>
      <c r="AU282" s="242" t="s">
        <v>86</v>
      </c>
      <c r="AV282" s="13" t="s">
        <v>84</v>
      </c>
      <c r="AW282" s="13" t="s">
        <v>35</v>
      </c>
      <c r="AX282" s="13" t="s">
        <v>76</v>
      </c>
      <c r="AY282" s="242" t="s">
        <v>140</v>
      </c>
    </row>
    <row r="283" s="14" customFormat="1">
      <c r="A283" s="14"/>
      <c r="B283" s="243"/>
      <c r="C283" s="244"/>
      <c r="D283" s="234" t="s">
        <v>152</v>
      </c>
      <c r="E283" s="245" t="s">
        <v>19</v>
      </c>
      <c r="F283" s="246" t="s">
        <v>271</v>
      </c>
      <c r="G283" s="244"/>
      <c r="H283" s="247">
        <v>9.3919999999999995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152</v>
      </c>
      <c r="AU283" s="253" t="s">
        <v>86</v>
      </c>
      <c r="AV283" s="14" t="s">
        <v>86</v>
      </c>
      <c r="AW283" s="14" t="s">
        <v>35</v>
      </c>
      <c r="AX283" s="14" t="s">
        <v>76</v>
      </c>
      <c r="AY283" s="253" t="s">
        <v>140</v>
      </c>
    </row>
    <row r="284" s="13" customFormat="1">
      <c r="A284" s="13"/>
      <c r="B284" s="232"/>
      <c r="C284" s="233"/>
      <c r="D284" s="234" t="s">
        <v>152</v>
      </c>
      <c r="E284" s="235" t="s">
        <v>19</v>
      </c>
      <c r="F284" s="236" t="s">
        <v>227</v>
      </c>
      <c r="G284" s="233"/>
      <c r="H284" s="235" t="s">
        <v>19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152</v>
      </c>
      <c r="AU284" s="242" t="s">
        <v>86</v>
      </c>
      <c r="AV284" s="13" t="s">
        <v>84</v>
      </c>
      <c r="AW284" s="13" t="s">
        <v>35</v>
      </c>
      <c r="AX284" s="13" t="s">
        <v>76</v>
      </c>
      <c r="AY284" s="242" t="s">
        <v>140</v>
      </c>
    </row>
    <row r="285" s="14" customFormat="1">
      <c r="A285" s="14"/>
      <c r="B285" s="243"/>
      <c r="C285" s="244"/>
      <c r="D285" s="234" t="s">
        <v>152</v>
      </c>
      <c r="E285" s="245" t="s">
        <v>19</v>
      </c>
      <c r="F285" s="246" t="s">
        <v>274</v>
      </c>
      <c r="G285" s="244"/>
      <c r="H285" s="247">
        <v>27.824000000000002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152</v>
      </c>
      <c r="AU285" s="253" t="s">
        <v>86</v>
      </c>
      <c r="AV285" s="14" t="s">
        <v>86</v>
      </c>
      <c r="AW285" s="14" t="s">
        <v>35</v>
      </c>
      <c r="AX285" s="14" t="s">
        <v>76</v>
      </c>
      <c r="AY285" s="253" t="s">
        <v>140</v>
      </c>
    </row>
    <row r="286" s="13" customFormat="1">
      <c r="A286" s="13"/>
      <c r="B286" s="232"/>
      <c r="C286" s="233"/>
      <c r="D286" s="234" t="s">
        <v>152</v>
      </c>
      <c r="E286" s="235" t="s">
        <v>19</v>
      </c>
      <c r="F286" s="236" t="s">
        <v>228</v>
      </c>
      <c r="G286" s="233"/>
      <c r="H286" s="235" t="s">
        <v>19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152</v>
      </c>
      <c r="AU286" s="242" t="s">
        <v>86</v>
      </c>
      <c r="AV286" s="13" t="s">
        <v>84</v>
      </c>
      <c r="AW286" s="13" t="s">
        <v>35</v>
      </c>
      <c r="AX286" s="13" t="s">
        <v>76</v>
      </c>
      <c r="AY286" s="242" t="s">
        <v>140</v>
      </c>
    </row>
    <row r="287" s="14" customFormat="1">
      <c r="A287" s="14"/>
      <c r="B287" s="243"/>
      <c r="C287" s="244"/>
      <c r="D287" s="234" t="s">
        <v>152</v>
      </c>
      <c r="E287" s="245" t="s">
        <v>19</v>
      </c>
      <c r="F287" s="246" t="s">
        <v>274</v>
      </c>
      <c r="G287" s="244"/>
      <c r="H287" s="247">
        <v>27.824000000000002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152</v>
      </c>
      <c r="AU287" s="253" t="s">
        <v>86</v>
      </c>
      <c r="AV287" s="14" t="s">
        <v>86</v>
      </c>
      <c r="AW287" s="14" t="s">
        <v>35</v>
      </c>
      <c r="AX287" s="14" t="s">
        <v>76</v>
      </c>
      <c r="AY287" s="253" t="s">
        <v>140</v>
      </c>
    </row>
    <row r="288" s="13" customFormat="1">
      <c r="A288" s="13"/>
      <c r="B288" s="232"/>
      <c r="C288" s="233"/>
      <c r="D288" s="234" t="s">
        <v>152</v>
      </c>
      <c r="E288" s="235" t="s">
        <v>19</v>
      </c>
      <c r="F288" s="236" t="s">
        <v>275</v>
      </c>
      <c r="G288" s="233"/>
      <c r="H288" s="235" t="s">
        <v>19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152</v>
      </c>
      <c r="AU288" s="242" t="s">
        <v>86</v>
      </c>
      <c r="AV288" s="13" t="s">
        <v>84</v>
      </c>
      <c r="AW288" s="13" t="s">
        <v>35</v>
      </c>
      <c r="AX288" s="13" t="s">
        <v>76</v>
      </c>
      <c r="AY288" s="242" t="s">
        <v>140</v>
      </c>
    </row>
    <row r="289" s="14" customFormat="1">
      <c r="A289" s="14"/>
      <c r="B289" s="243"/>
      <c r="C289" s="244"/>
      <c r="D289" s="234" t="s">
        <v>152</v>
      </c>
      <c r="E289" s="245" t="s">
        <v>19</v>
      </c>
      <c r="F289" s="246" t="s">
        <v>276</v>
      </c>
      <c r="G289" s="244"/>
      <c r="H289" s="247">
        <v>16.256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152</v>
      </c>
      <c r="AU289" s="253" t="s">
        <v>86</v>
      </c>
      <c r="AV289" s="14" t="s">
        <v>86</v>
      </c>
      <c r="AW289" s="14" t="s">
        <v>35</v>
      </c>
      <c r="AX289" s="14" t="s">
        <v>76</v>
      </c>
      <c r="AY289" s="253" t="s">
        <v>140</v>
      </c>
    </row>
    <row r="290" s="13" customFormat="1">
      <c r="A290" s="13"/>
      <c r="B290" s="232"/>
      <c r="C290" s="233"/>
      <c r="D290" s="234" t="s">
        <v>152</v>
      </c>
      <c r="E290" s="235" t="s">
        <v>19</v>
      </c>
      <c r="F290" s="236" t="s">
        <v>277</v>
      </c>
      <c r="G290" s="233"/>
      <c r="H290" s="235" t="s">
        <v>19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152</v>
      </c>
      <c r="AU290" s="242" t="s">
        <v>86</v>
      </c>
      <c r="AV290" s="13" t="s">
        <v>84</v>
      </c>
      <c r="AW290" s="13" t="s">
        <v>35</v>
      </c>
      <c r="AX290" s="13" t="s">
        <v>76</v>
      </c>
      <c r="AY290" s="242" t="s">
        <v>140</v>
      </c>
    </row>
    <row r="291" s="14" customFormat="1">
      <c r="A291" s="14"/>
      <c r="B291" s="243"/>
      <c r="C291" s="244"/>
      <c r="D291" s="234" t="s">
        <v>152</v>
      </c>
      <c r="E291" s="245" t="s">
        <v>19</v>
      </c>
      <c r="F291" s="246" t="s">
        <v>278</v>
      </c>
      <c r="G291" s="244"/>
      <c r="H291" s="247">
        <v>23.399999999999999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152</v>
      </c>
      <c r="AU291" s="253" t="s">
        <v>86</v>
      </c>
      <c r="AV291" s="14" t="s">
        <v>86</v>
      </c>
      <c r="AW291" s="14" t="s">
        <v>35</v>
      </c>
      <c r="AX291" s="14" t="s">
        <v>76</v>
      </c>
      <c r="AY291" s="253" t="s">
        <v>140</v>
      </c>
    </row>
    <row r="292" s="13" customFormat="1">
      <c r="A292" s="13"/>
      <c r="B292" s="232"/>
      <c r="C292" s="233"/>
      <c r="D292" s="234" t="s">
        <v>152</v>
      </c>
      <c r="E292" s="235" t="s">
        <v>19</v>
      </c>
      <c r="F292" s="236" t="s">
        <v>279</v>
      </c>
      <c r="G292" s="233"/>
      <c r="H292" s="235" t="s">
        <v>19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152</v>
      </c>
      <c r="AU292" s="242" t="s">
        <v>86</v>
      </c>
      <c r="AV292" s="13" t="s">
        <v>84</v>
      </c>
      <c r="AW292" s="13" t="s">
        <v>35</v>
      </c>
      <c r="AX292" s="13" t="s">
        <v>76</v>
      </c>
      <c r="AY292" s="242" t="s">
        <v>140</v>
      </c>
    </row>
    <row r="293" s="14" customFormat="1">
      <c r="A293" s="14"/>
      <c r="B293" s="243"/>
      <c r="C293" s="244"/>
      <c r="D293" s="234" t="s">
        <v>152</v>
      </c>
      <c r="E293" s="245" t="s">
        <v>19</v>
      </c>
      <c r="F293" s="246" t="s">
        <v>280</v>
      </c>
      <c r="G293" s="244"/>
      <c r="H293" s="247">
        <v>27.923999999999999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152</v>
      </c>
      <c r="AU293" s="253" t="s">
        <v>86</v>
      </c>
      <c r="AV293" s="14" t="s">
        <v>86</v>
      </c>
      <c r="AW293" s="14" t="s">
        <v>35</v>
      </c>
      <c r="AX293" s="14" t="s">
        <v>76</v>
      </c>
      <c r="AY293" s="253" t="s">
        <v>140</v>
      </c>
    </row>
    <row r="294" s="13" customFormat="1">
      <c r="A294" s="13"/>
      <c r="B294" s="232"/>
      <c r="C294" s="233"/>
      <c r="D294" s="234" t="s">
        <v>152</v>
      </c>
      <c r="E294" s="235" t="s">
        <v>19</v>
      </c>
      <c r="F294" s="236" t="s">
        <v>230</v>
      </c>
      <c r="G294" s="233"/>
      <c r="H294" s="235" t="s">
        <v>19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152</v>
      </c>
      <c r="AU294" s="242" t="s">
        <v>86</v>
      </c>
      <c r="AV294" s="13" t="s">
        <v>84</v>
      </c>
      <c r="AW294" s="13" t="s">
        <v>35</v>
      </c>
      <c r="AX294" s="13" t="s">
        <v>76</v>
      </c>
      <c r="AY294" s="242" t="s">
        <v>140</v>
      </c>
    </row>
    <row r="295" s="14" customFormat="1">
      <c r="A295" s="14"/>
      <c r="B295" s="243"/>
      <c r="C295" s="244"/>
      <c r="D295" s="234" t="s">
        <v>152</v>
      </c>
      <c r="E295" s="245" t="s">
        <v>19</v>
      </c>
      <c r="F295" s="246" t="s">
        <v>281</v>
      </c>
      <c r="G295" s="244"/>
      <c r="H295" s="247">
        <v>37.640000000000001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152</v>
      </c>
      <c r="AU295" s="253" t="s">
        <v>86</v>
      </c>
      <c r="AV295" s="14" t="s">
        <v>86</v>
      </c>
      <c r="AW295" s="14" t="s">
        <v>35</v>
      </c>
      <c r="AX295" s="14" t="s">
        <v>76</v>
      </c>
      <c r="AY295" s="253" t="s">
        <v>140</v>
      </c>
    </row>
    <row r="296" s="13" customFormat="1">
      <c r="A296" s="13"/>
      <c r="B296" s="232"/>
      <c r="C296" s="233"/>
      <c r="D296" s="234" t="s">
        <v>152</v>
      </c>
      <c r="E296" s="235" t="s">
        <v>19</v>
      </c>
      <c r="F296" s="236" t="s">
        <v>282</v>
      </c>
      <c r="G296" s="233"/>
      <c r="H296" s="235" t="s">
        <v>19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152</v>
      </c>
      <c r="AU296" s="242" t="s">
        <v>86</v>
      </c>
      <c r="AV296" s="13" t="s">
        <v>84</v>
      </c>
      <c r="AW296" s="13" t="s">
        <v>35</v>
      </c>
      <c r="AX296" s="13" t="s">
        <v>76</v>
      </c>
      <c r="AY296" s="242" t="s">
        <v>140</v>
      </c>
    </row>
    <row r="297" s="14" customFormat="1">
      <c r="A297" s="14"/>
      <c r="B297" s="243"/>
      <c r="C297" s="244"/>
      <c r="D297" s="234" t="s">
        <v>152</v>
      </c>
      <c r="E297" s="245" t="s">
        <v>19</v>
      </c>
      <c r="F297" s="246" t="s">
        <v>283</v>
      </c>
      <c r="G297" s="244"/>
      <c r="H297" s="247">
        <v>34.351999999999997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152</v>
      </c>
      <c r="AU297" s="253" t="s">
        <v>86</v>
      </c>
      <c r="AV297" s="14" t="s">
        <v>86</v>
      </c>
      <c r="AW297" s="14" t="s">
        <v>35</v>
      </c>
      <c r="AX297" s="14" t="s">
        <v>76</v>
      </c>
      <c r="AY297" s="253" t="s">
        <v>140</v>
      </c>
    </row>
    <row r="298" s="13" customFormat="1">
      <c r="A298" s="13"/>
      <c r="B298" s="232"/>
      <c r="C298" s="233"/>
      <c r="D298" s="234" t="s">
        <v>152</v>
      </c>
      <c r="E298" s="235" t="s">
        <v>19</v>
      </c>
      <c r="F298" s="236" t="s">
        <v>284</v>
      </c>
      <c r="G298" s="233"/>
      <c r="H298" s="235" t="s">
        <v>19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152</v>
      </c>
      <c r="AU298" s="242" t="s">
        <v>86</v>
      </c>
      <c r="AV298" s="13" t="s">
        <v>84</v>
      </c>
      <c r="AW298" s="13" t="s">
        <v>35</v>
      </c>
      <c r="AX298" s="13" t="s">
        <v>76</v>
      </c>
      <c r="AY298" s="242" t="s">
        <v>140</v>
      </c>
    </row>
    <row r="299" s="14" customFormat="1">
      <c r="A299" s="14"/>
      <c r="B299" s="243"/>
      <c r="C299" s="244"/>
      <c r="D299" s="234" t="s">
        <v>152</v>
      </c>
      <c r="E299" s="245" t="s">
        <v>19</v>
      </c>
      <c r="F299" s="246" t="s">
        <v>285</v>
      </c>
      <c r="G299" s="244"/>
      <c r="H299" s="247">
        <v>51.287999999999997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152</v>
      </c>
      <c r="AU299" s="253" t="s">
        <v>86</v>
      </c>
      <c r="AV299" s="14" t="s">
        <v>86</v>
      </c>
      <c r="AW299" s="14" t="s">
        <v>35</v>
      </c>
      <c r="AX299" s="14" t="s">
        <v>76</v>
      </c>
      <c r="AY299" s="253" t="s">
        <v>140</v>
      </c>
    </row>
    <row r="300" s="13" customFormat="1">
      <c r="A300" s="13"/>
      <c r="B300" s="232"/>
      <c r="C300" s="233"/>
      <c r="D300" s="234" t="s">
        <v>152</v>
      </c>
      <c r="E300" s="235" t="s">
        <v>19</v>
      </c>
      <c r="F300" s="236" t="s">
        <v>286</v>
      </c>
      <c r="G300" s="233"/>
      <c r="H300" s="235" t="s">
        <v>19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152</v>
      </c>
      <c r="AU300" s="242" t="s">
        <v>86</v>
      </c>
      <c r="AV300" s="13" t="s">
        <v>84</v>
      </c>
      <c r="AW300" s="13" t="s">
        <v>35</v>
      </c>
      <c r="AX300" s="13" t="s">
        <v>76</v>
      </c>
      <c r="AY300" s="242" t="s">
        <v>140</v>
      </c>
    </row>
    <row r="301" s="14" customFormat="1">
      <c r="A301" s="14"/>
      <c r="B301" s="243"/>
      <c r="C301" s="244"/>
      <c r="D301" s="234" t="s">
        <v>152</v>
      </c>
      <c r="E301" s="245" t="s">
        <v>19</v>
      </c>
      <c r="F301" s="246" t="s">
        <v>287</v>
      </c>
      <c r="G301" s="244"/>
      <c r="H301" s="247">
        <v>36.264000000000003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152</v>
      </c>
      <c r="AU301" s="253" t="s">
        <v>86</v>
      </c>
      <c r="AV301" s="14" t="s">
        <v>86</v>
      </c>
      <c r="AW301" s="14" t="s">
        <v>35</v>
      </c>
      <c r="AX301" s="14" t="s">
        <v>76</v>
      </c>
      <c r="AY301" s="253" t="s">
        <v>140</v>
      </c>
    </row>
    <row r="302" s="13" customFormat="1">
      <c r="A302" s="13"/>
      <c r="B302" s="232"/>
      <c r="C302" s="233"/>
      <c r="D302" s="234" t="s">
        <v>152</v>
      </c>
      <c r="E302" s="235" t="s">
        <v>19</v>
      </c>
      <c r="F302" s="236" t="s">
        <v>288</v>
      </c>
      <c r="G302" s="233"/>
      <c r="H302" s="235" t="s">
        <v>19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152</v>
      </c>
      <c r="AU302" s="242" t="s">
        <v>86</v>
      </c>
      <c r="AV302" s="13" t="s">
        <v>84</v>
      </c>
      <c r="AW302" s="13" t="s">
        <v>35</v>
      </c>
      <c r="AX302" s="13" t="s">
        <v>76</v>
      </c>
      <c r="AY302" s="242" t="s">
        <v>140</v>
      </c>
    </row>
    <row r="303" s="14" customFormat="1">
      <c r="A303" s="14"/>
      <c r="B303" s="243"/>
      <c r="C303" s="244"/>
      <c r="D303" s="234" t="s">
        <v>152</v>
      </c>
      <c r="E303" s="245" t="s">
        <v>19</v>
      </c>
      <c r="F303" s="246" t="s">
        <v>289</v>
      </c>
      <c r="G303" s="244"/>
      <c r="H303" s="247">
        <v>16.643999999999998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152</v>
      </c>
      <c r="AU303" s="253" t="s">
        <v>86</v>
      </c>
      <c r="AV303" s="14" t="s">
        <v>86</v>
      </c>
      <c r="AW303" s="14" t="s">
        <v>35</v>
      </c>
      <c r="AX303" s="14" t="s">
        <v>76</v>
      </c>
      <c r="AY303" s="253" t="s">
        <v>140</v>
      </c>
    </row>
    <row r="304" s="13" customFormat="1">
      <c r="A304" s="13"/>
      <c r="B304" s="232"/>
      <c r="C304" s="233"/>
      <c r="D304" s="234" t="s">
        <v>152</v>
      </c>
      <c r="E304" s="235" t="s">
        <v>19</v>
      </c>
      <c r="F304" s="236" t="s">
        <v>290</v>
      </c>
      <c r="G304" s="233"/>
      <c r="H304" s="235" t="s">
        <v>19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152</v>
      </c>
      <c r="AU304" s="242" t="s">
        <v>86</v>
      </c>
      <c r="AV304" s="13" t="s">
        <v>84</v>
      </c>
      <c r="AW304" s="13" t="s">
        <v>35</v>
      </c>
      <c r="AX304" s="13" t="s">
        <v>76</v>
      </c>
      <c r="AY304" s="242" t="s">
        <v>140</v>
      </c>
    </row>
    <row r="305" s="14" customFormat="1">
      <c r="A305" s="14"/>
      <c r="B305" s="243"/>
      <c r="C305" s="244"/>
      <c r="D305" s="234" t="s">
        <v>152</v>
      </c>
      <c r="E305" s="245" t="s">
        <v>19</v>
      </c>
      <c r="F305" s="246" t="s">
        <v>291</v>
      </c>
      <c r="G305" s="244"/>
      <c r="H305" s="247">
        <v>23.056000000000001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152</v>
      </c>
      <c r="AU305" s="253" t="s">
        <v>86</v>
      </c>
      <c r="AV305" s="14" t="s">
        <v>86</v>
      </c>
      <c r="AW305" s="14" t="s">
        <v>35</v>
      </c>
      <c r="AX305" s="14" t="s">
        <v>76</v>
      </c>
      <c r="AY305" s="253" t="s">
        <v>140</v>
      </c>
    </row>
    <row r="306" s="13" customFormat="1">
      <c r="A306" s="13"/>
      <c r="B306" s="232"/>
      <c r="C306" s="233"/>
      <c r="D306" s="234" t="s">
        <v>152</v>
      </c>
      <c r="E306" s="235" t="s">
        <v>19</v>
      </c>
      <c r="F306" s="236" t="s">
        <v>233</v>
      </c>
      <c r="G306" s="233"/>
      <c r="H306" s="235" t="s">
        <v>19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152</v>
      </c>
      <c r="AU306" s="242" t="s">
        <v>86</v>
      </c>
      <c r="AV306" s="13" t="s">
        <v>84</v>
      </c>
      <c r="AW306" s="13" t="s">
        <v>35</v>
      </c>
      <c r="AX306" s="13" t="s">
        <v>76</v>
      </c>
      <c r="AY306" s="242" t="s">
        <v>140</v>
      </c>
    </row>
    <row r="307" s="14" customFormat="1">
      <c r="A307" s="14"/>
      <c r="B307" s="243"/>
      <c r="C307" s="244"/>
      <c r="D307" s="234" t="s">
        <v>152</v>
      </c>
      <c r="E307" s="245" t="s">
        <v>19</v>
      </c>
      <c r="F307" s="246" t="s">
        <v>292</v>
      </c>
      <c r="G307" s="244"/>
      <c r="H307" s="247">
        <v>27.524000000000001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152</v>
      </c>
      <c r="AU307" s="253" t="s">
        <v>86</v>
      </c>
      <c r="AV307" s="14" t="s">
        <v>86</v>
      </c>
      <c r="AW307" s="14" t="s">
        <v>35</v>
      </c>
      <c r="AX307" s="14" t="s">
        <v>76</v>
      </c>
      <c r="AY307" s="253" t="s">
        <v>140</v>
      </c>
    </row>
    <row r="308" s="13" customFormat="1">
      <c r="A308" s="13"/>
      <c r="B308" s="232"/>
      <c r="C308" s="233"/>
      <c r="D308" s="234" t="s">
        <v>152</v>
      </c>
      <c r="E308" s="235" t="s">
        <v>19</v>
      </c>
      <c r="F308" s="236" t="s">
        <v>293</v>
      </c>
      <c r="G308" s="233"/>
      <c r="H308" s="235" t="s">
        <v>19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152</v>
      </c>
      <c r="AU308" s="242" t="s">
        <v>86</v>
      </c>
      <c r="AV308" s="13" t="s">
        <v>84</v>
      </c>
      <c r="AW308" s="13" t="s">
        <v>35</v>
      </c>
      <c r="AX308" s="13" t="s">
        <v>76</v>
      </c>
      <c r="AY308" s="242" t="s">
        <v>140</v>
      </c>
    </row>
    <row r="309" s="14" customFormat="1">
      <c r="A309" s="14"/>
      <c r="B309" s="243"/>
      <c r="C309" s="244"/>
      <c r="D309" s="234" t="s">
        <v>152</v>
      </c>
      <c r="E309" s="245" t="s">
        <v>19</v>
      </c>
      <c r="F309" s="246" t="s">
        <v>294</v>
      </c>
      <c r="G309" s="244"/>
      <c r="H309" s="247">
        <v>17.024000000000001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152</v>
      </c>
      <c r="AU309" s="253" t="s">
        <v>86</v>
      </c>
      <c r="AV309" s="14" t="s">
        <v>86</v>
      </c>
      <c r="AW309" s="14" t="s">
        <v>35</v>
      </c>
      <c r="AX309" s="14" t="s">
        <v>76</v>
      </c>
      <c r="AY309" s="253" t="s">
        <v>140</v>
      </c>
    </row>
    <row r="310" s="15" customFormat="1">
      <c r="A310" s="15"/>
      <c r="B310" s="254"/>
      <c r="C310" s="255"/>
      <c r="D310" s="234" t="s">
        <v>152</v>
      </c>
      <c r="E310" s="256" t="s">
        <v>19</v>
      </c>
      <c r="F310" s="257" t="s">
        <v>162</v>
      </c>
      <c r="G310" s="255"/>
      <c r="H310" s="258">
        <v>769.25199999999995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4" t="s">
        <v>152</v>
      </c>
      <c r="AU310" s="264" t="s">
        <v>86</v>
      </c>
      <c r="AV310" s="15" t="s">
        <v>148</v>
      </c>
      <c r="AW310" s="15" t="s">
        <v>35</v>
      </c>
      <c r="AX310" s="15" t="s">
        <v>84</v>
      </c>
      <c r="AY310" s="264" t="s">
        <v>140</v>
      </c>
    </row>
    <row r="311" s="2" customFormat="1" ht="16.5" customHeight="1">
      <c r="A311" s="40"/>
      <c r="B311" s="41"/>
      <c r="C311" s="214" t="s">
        <v>295</v>
      </c>
      <c r="D311" s="214" t="s">
        <v>143</v>
      </c>
      <c r="E311" s="215" t="s">
        <v>296</v>
      </c>
      <c r="F311" s="216" t="s">
        <v>297</v>
      </c>
      <c r="G311" s="217" t="s">
        <v>146</v>
      </c>
      <c r="H311" s="218">
        <v>931.86400000000003</v>
      </c>
      <c r="I311" s="219"/>
      <c r="J311" s="220">
        <f>ROUND(I311*H311,2)</f>
        <v>0</v>
      </c>
      <c r="K311" s="216" t="s">
        <v>147</v>
      </c>
      <c r="L311" s="46"/>
      <c r="M311" s="221" t="s">
        <v>19</v>
      </c>
      <c r="N311" s="222" t="s">
        <v>47</v>
      </c>
      <c r="O311" s="86"/>
      <c r="P311" s="223">
        <f>O311*H311</f>
        <v>0</v>
      </c>
      <c r="Q311" s="223">
        <v>6.0000000000000002E-05</v>
      </c>
      <c r="R311" s="223">
        <f>Q311*H311</f>
        <v>0.055911840000000004</v>
      </c>
      <c r="S311" s="223">
        <v>6.0000000000000002E-05</v>
      </c>
      <c r="T311" s="224">
        <f>S311*H311</f>
        <v>0.055911840000000004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148</v>
      </c>
      <c r="AT311" s="225" t="s">
        <v>143</v>
      </c>
      <c r="AU311" s="225" t="s">
        <v>86</v>
      </c>
      <c r="AY311" s="19" t="s">
        <v>140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84</v>
      </c>
      <c r="BK311" s="226">
        <f>ROUND(I311*H311,2)</f>
        <v>0</v>
      </c>
      <c r="BL311" s="19" t="s">
        <v>148</v>
      </c>
      <c r="BM311" s="225" t="s">
        <v>298</v>
      </c>
    </row>
    <row r="312" s="2" customFormat="1">
      <c r="A312" s="40"/>
      <c r="B312" s="41"/>
      <c r="C312" s="42"/>
      <c r="D312" s="227" t="s">
        <v>150</v>
      </c>
      <c r="E312" s="42"/>
      <c r="F312" s="228" t="s">
        <v>299</v>
      </c>
      <c r="G312" s="42"/>
      <c r="H312" s="42"/>
      <c r="I312" s="229"/>
      <c r="J312" s="42"/>
      <c r="K312" s="42"/>
      <c r="L312" s="46"/>
      <c r="M312" s="230"/>
      <c r="N312" s="231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150</v>
      </c>
      <c r="AU312" s="19" t="s">
        <v>86</v>
      </c>
    </row>
    <row r="313" s="13" customFormat="1">
      <c r="A313" s="13"/>
      <c r="B313" s="232"/>
      <c r="C313" s="233"/>
      <c r="D313" s="234" t="s">
        <v>152</v>
      </c>
      <c r="E313" s="235" t="s">
        <v>19</v>
      </c>
      <c r="F313" s="236" t="s">
        <v>300</v>
      </c>
      <c r="G313" s="233"/>
      <c r="H313" s="235" t="s">
        <v>19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152</v>
      </c>
      <c r="AU313" s="242" t="s">
        <v>86</v>
      </c>
      <c r="AV313" s="13" t="s">
        <v>84</v>
      </c>
      <c r="AW313" s="13" t="s">
        <v>35</v>
      </c>
      <c r="AX313" s="13" t="s">
        <v>76</v>
      </c>
      <c r="AY313" s="242" t="s">
        <v>140</v>
      </c>
    </row>
    <row r="314" s="14" customFormat="1">
      <c r="A314" s="14"/>
      <c r="B314" s="243"/>
      <c r="C314" s="244"/>
      <c r="D314" s="234" t="s">
        <v>152</v>
      </c>
      <c r="E314" s="245" t="s">
        <v>19</v>
      </c>
      <c r="F314" s="246" t="s">
        <v>301</v>
      </c>
      <c r="G314" s="244"/>
      <c r="H314" s="247">
        <v>123.83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152</v>
      </c>
      <c r="AU314" s="253" t="s">
        <v>86</v>
      </c>
      <c r="AV314" s="14" t="s">
        <v>86</v>
      </c>
      <c r="AW314" s="14" t="s">
        <v>35</v>
      </c>
      <c r="AX314" s="14" t="s">
        <v>76</v>
      </c>
      <c r="AY314" s="253" t="s">
        <v>140</v>
      </c>
    </row>
    <row r="315" s="13" customFormat="1">
      <c r="A315" s="13"/>
      <c r="B315" s="232"/>
      <c r="C315" s="233"/>
      <c r="D315" s="234" t="s">
        <v>152</v>
      </c>
      <c r="E315" s="235" t="s">
        <v>19</v>
      </c>
      <c r="F315" s="236" t="s">
        <v>302</v>
      </c>
      <c r="G315" s="233"/>
      <c r="H315" s="235" t="s">
        <v>19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152</v>
      </c>
      <c r="AU315" s="242" t="s">
        <v>86</v>
      </c>
      <c r="AV315" s="13" t="s">
        <v>84</v>
      </c>
      <c r="AW315" s="13" t="s">
        <v>35</v>
      </c>
      <c r="AX315" s="13" t="s">
        <v>76</v>
      </c>
      <c r="AY315" s="242" t="s">
        <v>140</v>
      </c>
    </row>
    <row r="316" s="14" customFormat="1">
      <c r="A316" s="14"/>
      <c r="B316" s="243"/>
      <c r="C316" s="244"/>
      <c r="D316" s="234" t="s">
        <v>152</v>
      </c>
      <c r="E316" s="245" t="s">
        <v>19</v>
      </c>
      <c r="F316" s="246" t="s">
        <v>303</v>
      </c>
      <c r="G316" s="244"/>
      <c r="H316" s="247">
        <v>1.6799999999999999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152</v>
      </c>
      <c r="AU316" s="253" t="s">
        <v>86</v>
      </c>
      <c r="AV316" s="14" t="s">
        <v>86</v>
      </c>
      <c r="AW316" s="14" t="s">
        <v>35</v>
      </c>
      <c r="AX316" s="14" t="s">
        <v>76</v>
      </c>
      <c r="AY316" s="253" t="s">
        <v>140</v>
      </c>
    </row>
    <row r="317" s="13" customFormat="1">
      <c r="A317" s="13"/>
      <c r="B317" s="232"/>
      <c r="C317" s="233"/>
      <c r="D317" s="234" t="s">
        <v>152</v>
      </c>
      <c r="E317" s="235" t="s">
        <v>19</v>
      </c>
      <c r="F317" s="236" t="s">
        <v>304</v>
      </c>
      <c r="G317" s="233"/>
      <c r="H317" s="235" t="s">
        <v>19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152</v>
      </c>
      <c r="AU317" s="242" t="s">
        <v>86</v>
      </c>
      <c r="AV317" s="13" t="s">
        <v>84</v>
      </c>
      <c r="AW317" s="13" t="s">
        <v>35</v>
      </c>
      <c r="AX317" s="13" t="s">
        <v>76</v>
      </c>
      <c r="AY317" s="242" t="s">
        <v>140</v>
      </c>
    </row>
    <row r="318" s="14" customFormat="1">
      <c r="A318" s="14"/>
      <c r="B318" s="243"/>
      <c r="C318" s="244"/>
      <c r="D318" s="234" t="s">
        <v>152</v>
      </c>
      <c r="E318" s="245" t="s">
        <v>19</v>
      </c>
      <c r="F318" s="246" t="s">
        <v>305</v>
      </c>
      <c r="G318" s="244"/>
      <c r="H318" s="247">
        <v>22.562000000000001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152</v>
      </c>
      <c r="AU318" s="253" t="s">
        <v>86</v>
      </c>
      <c r="AV318" s="14" t="s">
        <v>86</v>
      </c>
      <c r="AW318" s="14" t="s">
        <v>35</v>
      </c>
      <c r="AX318" s="14" t="s">
        <v>76</v>
      </c>
      <c r="AY318" s="253" t="s">
        <v>140</v>
      </c>
    </row>
    <row r="319" s="13" customFormat="1">
      <c r="A319" s="13"/>
      <c r="B319" s="232"/>
      <c r="C319" s="233"/>
      <c r="D319" s="234" t="s">
        <v>152</v>
      </c>
      <c r="E319" s="235" t="s">
        <v>19</v>
      </c>
      <c r="F319" s="236" t="s">
        <v>306</v>
      </c>
      <c r="G319" s="233"/>
      <c r="H319" s="235" t="s">
        <v>19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152</v>
      </c>
      <c r="AU319" s="242" t="s">
        <v>86</v>
      </c>
      <c r="AV319" s="13" t="s">
        <v>84</v>
      </c>
      <c r="AW319" s="13" t="s">
        <v>35</v>
      </c>
      <c r="AX319" s="13" t="s">
        <v>76</v>
      </c>
      <c r="AY319" s="242" t="s">
        <v>140</v>
      </c>
    </row>
    <row r="320" s="14" customFormat="1">
      <c r="A320" s="14"/>
      <c r="B320" s="243"/>
      <c r="C320" s="244"/>
      <c r="D320" s="234" t="s">
        <v>152</v>
      </c>
      <c r="E320" s="245" t="s">
        <v>19</v>
      </c>
      <c r="F320" s="246" t="s">
        <v>307</v>
      </c>
      <c r="G320" s="244"/>
      <c r="H320" s="247">
        <v>22.928999999999998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152</v>
      </c>
      <c r="AU320" s="253" t="s">
        <v>86</v>
      </c>
      <c r="AV320" s="14" t="s">
        <v>86</v>
      </c>
      <c r="AW320" s="14" t="s">
        <v>35</v>
      </c>
      <c r="AX320" s="14" t="s">
        <v>76</v>
      </c>
      <c r="AY320" s="253" t="s">
        <v>140</v>
      </c>
    </row>
    <row r="321" s="13" customFormat="1">
      <c r="A321" s="13"/>
      <c r="B321" s="232"/>
      <c r="C321" s="233"/>
      <c r="D321" s="234" t="s">
        <v>152</v>
      </c>
      <c r="E321" s="235" t="s">
        <v>19</v>
      </c>
      <c r="F321" s="236" t="s">
        <v>308</v>
      </c>
      <c r="G321" s="233"/>
      <c r="H321" s="235" t="s">
        <v>19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152</v>
      </c>
      <c r="AU321" s="242" t="s">
        <v>86</v>
      </c>
      <c r="AV321" s="13" t="s">
        <v>84</v>
      </c>
      <c r="AW321" s="13" t="s">
        <v>35</v>
      </c>
      <c r="AX321" s="13" t="s">
        <v>76</v>
      </c>
      <c r="AY321" s="242" t="s">
        <v>140</v>
      </c>
    </row>
    <row r="322" s="14" customFormat="1">
      <c r="A322" s="14"/>
      <c r="B322" s="243"/>
      <c r="C322" s="244"/>
      <c r="D322" s="234" t="s">
        <v>152</v>
      </c>
      <c r="E322" s="245" t="s">
        <v>19</v>
      </c>
      <c r="F322" s="246" t="s">
        <v>309</v>
      </c>
      <c r="G322" s="244"/>
      <c r="H322" s="247">
        <v>51.917999999999999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152</v>
      </c>
      <c r="AU322" s="253" t="s">
        <v>86</v>
      </c>
      <c r="AV322" s="14" t="s">
        <v>86</v>
      </c>
      <c r="AW322" s="14" t="s">
        <v>35</v>
      </c>
      <c r="AX322" s="14" t="s">
        <v>76</v>
      </c>
      <c r="AY322" s="253" t="s">
        <v>140</v>
      </c>
    </row>
    <row r="323" s="13" customFormat="1">
      <c r="A323" s="13"/>
      <c r="B323" s="232"/>
      <c r="C323" s="233"/>
      <c r="D323" s="234" t="s">
        <v>152</v>
      </c>
      <c r="E323" s="235" t="s">
        <v>19</v>
      </c>
      <c r="F323" s="236" t="s">
        <v>310</v>
      </c>
      <c r="G323" s="233"/>
      <c r="H323" s="235" t="s">
        <v>19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152</v>
      </c>
      <c r="AU323" s="242" t="s">
        <v>86</v>
      </c>
      <c r="AV323" s="13" t="s">
        <v>84</v>
      </c>
      <c r="AW323" s="13" t="s">
        <v>35</v>
      </c>
      <c r="AX323" s="13" t="s">
        <v>76</v>
      </c>
      <c r="AY323" s="242" t="s">
        <v>140</v>
      </c>
    </row>
    <row r="324" s="14" customFormat="1">
      <c r="A324" s="14"/>
      <c r="B324" s="243"/>
      <c r="C324" s="244"/>
      <c r="D324" s="234" t="s">
        <v>152</v>
      </c>
      <c r="E324" s="245" t="s">
        <v>19</v>
      </c>
      <c r="F324" s="246" t="s">
        <v>311</v>
      </c>
      <c r="G324" s="244"/>
      <c r="H324" s="247">
        <v>16.010000000000002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152</v>
      </c>
      <c r="AU324" s="253" t="s">
        <v>86</v>
      </c>
      <c r="AV324" s="14" t="s">
        <v>86</v>
      </c>
      <c r="AW324" s="14" t="s">
        <v>35</v>
      </c>
      <c r="AX324" s="14" t="s">
        <v>76</v>
      </c>
      <c r="AY324" s="253" t="s">
        <v>140</v>
      </c>
    </row>
    <row r="325" s="13" customFormat="1">
      <c r="A325" s="13"/>
      <c r="B325" s="232"/>
      <c r="C325" s="233"/>
      <c r="D325" s="234" t="s">
        <v>152</v>
      </c>
      <c r="E325" s="235" t="s">
        <v>19</v>
      </c>
      <c r="F325" s="236" t="s">
        <v>312</v>
      </c>
      <c r="G325" s="233"/>
      <c r="H325" s="235" t="s">
        <v>19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152</v>
      </c>
      <c r="AU325" s="242" t="s">
        <v>86</v>
      </c>
      <c r="AV325" s="13" t="s">
        <v>84</v>
      </c>
      <c r="AW325" s="13" t="s">
        <v>35</v>
      </c>
      <c r="AX325" s="13" t="s">
        <v>76</v>
      </c>
      <c r="AY325" s="242" t="s">
        <v>140</v>
      </c>
    </row>
    <row r="326" s="14" customFormat="1">
      <c r="A326" s="14"/>
      <c r="B326" s="243"/>
      <c r="C326" s="244"/>
      <c r="D326" s="234" t="s">
        <v>152</v>
      </c>
      <c r="E326" s="245" t="s">
        <v>19</v>
      </c>
      <c r="F326" s="246" t="s">
        <v>313</v>
      </c>
      <c r="G326" s="244"/>
      <c r="H326" s="247">
        <v>44.840000000000003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152</v>
      </c>
      <c r="AU326" s="253" t="s">
        <v>86</v>
      </c>
      <c r="AV326" s="14" t="s">
        <v>86</v>
      </c>
      <c r="AW326" s="14" t="s">
        <v>35</v>
      </c>
      <c r="AX326" s="14" t="s">
        <v>76</v>
      </c>
      <c r="AY326" s="253" t="s">
        <v>140</v>
      </c>
    </row>
    <row r="327" s="13" customFormat="1">
      <c r="A327" s="13"/>
      <c r="B327" s="232"/>
      <c r="C327" s="233"/>
      <c r="D327" s="234" t="s">
        <v>152</v>
      </c>
      <c r="E327" s="235" t="s">
        <v>19</v>
      </c>
      <c r="F327" s="236" t="s">
        <v>314</v>
      </c>
      <c r="G327" s="233"/>
      <c r="H327" s="235" t="s">
        <v>19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152</v>
      </c>
      <c r="AU327" s="242" t="s">
        <v>86</v>
      </c>
      <c r="AV327" s="13" t="s">
        <v>84</v>
      </c>
      <c r="AW327" s="13" t="s">
        <v>35</v>
      </c>
      <c r="AX327" s="13" t="s">
        <v>76</v>
      </c>
      <c r="AY327" s="242" t="s">
        <v>140</v>
      </c>
    </row>
    <row r="328" s="14" customFormat="1">
      <c r="A328" s="14"/>
      <c r="B328" s="243"/>
      <c r="C328" s="244"/>
      <c r="D328" s="234" t="s">
        <v>152</v>
      </c>
      <c r="E328" s="245" t="s">
        <v>19</v>
      </c>
      <c r="F328" s="246" t="s">
        <v>315</v>
      </c>
      <c r="G328" s="244"/>
      <c r="H328" s="247">
        <v>29.800000000000001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152</v>
      </c>
      <c r="AU328" s="253" t="s">
        <v>86</v>
      </c>
      <c r="AV328" s="14" t="s">
        <v>86</v>
      </c>
      <c r="AW328" s="14" t="s">
        <v>35</v>
      </c>
      <c r="AX328" s="14" t="s">
        <v>76</v>
      </c>
      <c r="AY328" s="253" t="s">
        <v>140</v>
      </c>
    </row>
    <row r="329" s="13" customFormat="1">
      <c r="A329" s="13"/>
      <c r="B329" s="232"/>
      <c r="C329" s="233"/>
      <c r="D329" s="234" t="s">
        <v>152</v>
      </c>
      <c r="E329" s="235" t="s">
        <v>19</v>
      </c>
      <c r="F329" s="236" t="s">
        <v>316</v>
      </c>
      <c r="G329" s="233"/>
      <c r="H329" s="235" t="s">
        <v>19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152</v>
      </c>
      <c r="AU329" s="242" t="s">
        <v>86</v>
      </c>
      <c r="AV329" s="13" t="s">
        <v>84</v>
      </c>
      <c r="AW329" s="13" t="s">
        <v>35</v>
      </c>
      <c r="AX329" s="13" t="s">
        <v>76</v>
      </c>
      <c r="AY329" s="242" t="s">
        <v>140</v>
      </c>
    </row>
    <row r="330" s="14" customFormat="1">
      <c r="A330" s="14"/>
      <c r="B330" s="243"/>
      <c r="C330" s="244"/>
      <c r="D330" s="234" t="s">
        <v>152</v>
      </c>
      <c r="E330" s="245" t="s">
        <v>19</v>
      </c>
      <c r="F330" s="246" t="s">
        <v>311</v>
      </c>
      <c r="G330" s="244"/>
      <c r="H330" s="247">
        <v>16.010000000000002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152</v>
      </c>
      <c r="AU330" s="253" t="s">
        <v>86</v>
      </c>
      <c r="AV330" s="14" t="s">
        <v>86</v>
      </c>
      <c r="AW330" s="14" t="s">
        <v>35</v>
      </c>
      <c r="AX330" s="14" t="s">
        <v>76</v>
      </c>
      <c r="AY330" s="253" t="s">
        <v>140</v>
      </c>
    </row>
    <row r="331" s="13" customFormat="1">
      <c r="A331" s="13"/>
      <c r="B331" s="232"/>
      <c r="C331" s="233"/>
      <c r="D331" s="234" t="s">
        <v>152</v>
      </c>
      <c r="E331" s="235" t="s">
        <v>19</v>
      </c>
      <c r="F331" s="236" t="s">
        <v>317</v>
      </c>
      <c r="G331" s="233"/>
      <c r="H331" s="235" t="s">
        <v>19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152</v>
      </c>
      <c r="AU331" s="242" t="s">
        <v>86</v>
      </c>
      <c r="AV331" s="13" t="s">
        <v>84</v>
      </c>
      <c r="AW331" s="13" t="s">
        <v>35</v>
      </c>
      <c r="AX331" s="13" t="s">
        <v>76</v>
      </c>
      <c r="AY331" s="242" t="s">
        <v>140</v>
      </c>
    </row>
    <row r="332" s="14" customFormat="1">
      <c r="A332" s="14"/>
      <c r="B332" s="243"/>
      <c r="C332" s="244"/>
      <c r="D332" s="234" t="s">
        <v>152</v>
      </c>
      <c r="E332" s="245" t="s">
        <v>19</v>
      </c>
      <c r="F332" s="246" t="s">
        <v>318</v>
      </c>
      <c r="G332" s="244"/>
      <c r="H332" s="247">
        <v>26.5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152</v>
      </c>
      <c r="AU332" s="253" t="s">
        <v>86</v>
      </c>
      <c r="AV332" s="14" t="s">
        <v>86</v>
      </c>
      <c r="AW332" s="14" t="s">
        <v>35</v>
      </c>
      <c r="AX332" s="14" t="s">
        <v>76</v>
      </c>
      <c r="AY332" s="253" t="s">
        <v>140</v>
      </c>
    </row>
    <row r="333" s="13" customFormat="1">
      <c r="A333" s="13"/>
      <c r="B333" s="232"/>
      <c r="C333" s="233"/>
      <c r="D333" s="234" t="s">
        <v>152</v>
      </c>
      <c r="E333" s="235" t="s">
        <v>19</v>
      </c>
      <c r="F333" s="236" t="s">
        <v>319</v>
      </c>
      <c r="G333" s="233"/>
      <c r="H333" s="235" t="s">
        <v>19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152</v>
      </c>
      <c r="AU333" s="242" t="s">
        <v>86</v>
      </c>
      <c r="AV333" s="13" t="s">
        <v>84</v>
      </c>
      <c r="AW333" s="13" t="s">
        <v>35</v>
      </c>
      <c r="AX333" s="13" t="s">
        <v>76</v>
      </c>
      <c r="AY333" s="242" t="s">
        <v>140</v>
      </c>
    </row>
    <row r="334" s="14" customFormat="1">
      <c r="A334" s="14"/>
      <c r="B334" s="243"/>
      <c r="C334" s="244"/>
      <c r="D334" s="234" t="s">
        <v>152</v>
      </c>
      <c r="E334" s="245" t="s">
        <v>19</v>
      </c>
      <c r="F334" s="246" t="s">
        <v>320</v>
      </c>
      <c r="G334" s="244"/>
      <c r="H334" s="247">
        <v>122.55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152</v>
      </c>
      <c r="AU334" s="253" t="s">
        <v>86</v>
      </c>
      <c r="AV334" s="14" t="s">
        <v>86</v>
      </c>
      <c r="AW334" s="14" t="s">
        <v>35</v>
      </c>
      <c r="AX334" s="14" t="s">
        <v>76</v>
      </c>
      <c r="AY334" s="253" t="s">
        <v>140</v>
      </c>
    </row>
    <row r="335" s="13" customFormat="1">
      <c r="A335" s="13"/>
      <c r="B335" s="232"/>
      <c r="C335" s="233"/>
      <c r="D335" s="234" t="s">
        <v>152</v>
      </c>
      <c r="E335" s="235" t="s">
        <v>19</v>
      </c>
      <c r="F335" s="236" t="s">
        <v>321</v>
      </c>
      <c r="G335" s="233"/>
      <c r="H335" s="235" t="s">
        <v>19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152</v>
      </c>
      <c r="AU335" s="242" t="s">
        <v>86</v>
      </c>
      <c r="AV335" s="13" t="s">
        <v>84</v>
      </c>
      <c r="AW335" s="13" t="s">
        <v>35</v>
      </c>
      <c r="AX335" s="13" t="s">
        <v>76</v>
      </c>
      <c r="AY335" s="242" t="s">
        <v>140</v>
      </c>
    </row>
    <row r="336" s="14" customFormat="1">
      <c r="A336" s="14"/>
      <c r="B336" s="243"/>
      <c r="C336" s="244"/>
      <c r="D336" s="234" t="s">
        <v>152</v>
      </c>
      <c r="E336" s="245" t="s">
        <v>19</v>
      </c>
      <c r="F336" s="246" t="s">
        <v>322</v>
      </c>
      <c r="G336" s="244"/>
      <c r="H336" s="247">
        <v>3.0800000000000001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152</v>
      </c>
      <c r="AU336" s="253" t="s">
        <v>86</v>
      </c>
      <c r="AV336" s="14" t="s">
        <v>86</v>
      </c>
      <c r="AW336" s="14" t="s">
        <v>35</v>
      </c>
      <c r="AX336" s="14" t="s">
        <v>76</v>
      </c>
      <c r="AY336" s="253" t="s">
        <v>140</v>
      </c>
    </row>
    <row r="337" s="13" customFormat="1">
      <c r="A337" s="13"/>
      <c r="B337" s="232"/>
      <c r="C337" s="233"/>
      <c r="D337" s="234" t="s">
        <v>152</v>
      </c>
      <c r="E337" s="235" t="s">
        <v>19</v>
      </c>
      <c r="F337" s="236" t="s">
        <v>323</v>
      </c>
      <c r="G337" s="233"/>
      <c r="H337" s="235" t="s">
        <v>19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152</v>
      </c>
      <c r="AU337" s="242" t="s">
        <v>86</v>
      </c>
      <c r="AV337" s="13" t="s">
        <v>84</v>
      </c>
      <c r="AW337" s="13" t="s">
        <v>35</v>
      </c>
      <c r="AX337" s="13" t="s">
        <v>76</v>
      </c>
      <c r="AY337" s="242" t="s">
        <v>140</v>
      </c>
    </row>
    <row r="338" s="14" customFormat="1">
      <c r="A338" s="14"/>
      <c r="B338" s="243"/>
      <c r="C338" s="244"/>
      <c r="D338" s="234" t="s">
        <v>152</v>
      </c>
      <c r="E338" s="245" t="s">
        <v>19</v>
      </c>
      <c r="F338" s="246" t="s">
        <v>324</v>
      </c>
      <c r="G338" s="244"/>
      <c r="H338" s="247">
        <v>2.8799999999999999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152</v>
      </c>
      <c r="AU338" s="253" t="s">
        <v>86</v>
      </c>
      <c r="AV338" s="14" t="s">
        <v>86</v>
      </c>
      <c r="AW338" s="14" t="s">
        <v>35</v>
      </c>
      <c r="AX338" s="14" t="s">
        <v>76</v>
      </c>
      <c r="AY338" s="253" t="s">
        <v>140</v>
      </c>
    </row>
    <row r="339" s="13" customFormat="1">
      <c r="A339" s="13"/>
      <c r="B339" s="232"/>
      <c r="C339" s="233"/>
      <c r="D339" s="234" t="s">
        <v>152</v>
      </c>
      <c r="E339" s="235" t="s">
        <v>19</v>
      </c>
      <c r="F339" s="236" t="s">
        <v>325</v>
      </c>
      <c r="G339" s="233"/>
      <c r="H339" s="235" t="s">
        <v>19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152</v>
      </c>
      <c r="AU339" s="242" t="s">
        <v>86</v>
      </c>
      <c r="AV339" s="13" t="s">
        <v>84</v>
      </c>
      <c r="AW339" s="13" t="s">
        <v>35</v>
      </c>
      <c r="AX339" s="13" t="s">
        <v>76</v>
      </c>
      <c r="AY339" s="242" t="s">
        <v>140</v>
      </c>
    </row>
    <row r="340" s="14" customFormat="1">
      <c r="A340" s="14"/>
      <c r="B340" s="243"/>
      <c r="C340" s="244"/>
      <c r="D340" s="234" t="s">
        <v>152</v>
      </c>
      <c r="E340" s="245" t="s">
        <v>19</v>
      </c>
      <c r="F340" s="246" t="s">
        <v>326</v>
      </c>
      <c r="G340" s="244"/>
      <c r="H340" s="247">
        <v>22.100000000000001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152</v>
      </c>
      <c r="AU340" s="253" t="s">
        <v>86</v>
      </c>
      <c r="AV340" s="14" t="s">
        <v>86</v>
      </c>
      <c r="AW340" s="14" t="s">
        <v>35</v>
      </c>
      <c r="AX340" s="14" t="s">
        <v>76</v>
      </c>
      <c r="AY340" s="253" t="s">
        <v>140</v>
      </c>
    </row>
    <row r="341" s="13" customFormat="1">
      <c r="A341" s="13"/>
      <c r="B341" s="232"/>
      <c r="C341" s="233"/>
      <c r="D341" s="234" t="s">
        <v>152</v>
      </c>
      <c r="E341" s="235" t="s">
        <v>19</v>
      </c>
      <c r="F341" s="236" t="s">
        <v>327</v>
      </c>
      <c r="G341" s="233"/>
      <c r="H341" s="235" t="s">
        <v>19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152</v>
      </c>
      <c r="AU341" s="242" t="s">
        <v>86</v>
      </c>
      <c r="AV341" s="13" t="s">
        <v>84</v>
      </c>
      <c r="AW341" s="13" t="s">
        <v>35</v>
      </c>
      <c r="AX341" s="13" t="s">
        <v>76</v>
      </c>
      <c r="AY341" s="242" t="s">
        <v>140</v>
      </c>
    </row>
    <row r="342" s="14" customFormat="1">
      <c r="A342" s="14"/>
      <c r="B342" s="243"/>
      <c r="C342" s="244"/>
      <c r="D342" s="234" t="s">
        <v>152</v>
      </c>
      <c r="E342" s="245" t="s">
        <v>19</v>
      </c>
      <c r="F342" s="246" t="s">
        <v>326</v>
      </c>
      <c r="G342" s="244"/>
      <c r="H342" s="247">
        <v>22.100000000000001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152</v>
      </c>
      <c r="AU342" s="253" t="s">
        <v>86</v>
      </c>
      <c r="AV342" s="14" t="s">
        <v>86</v>
      </c>
      <c r="AW342" s="14" t="s">
        <v>35</v>
      </c>
      <c r="AX342" s="14" t="s">
        <v>76</v>
      </c>
      <c r="AY342" s="253" t="s">
        <v>140</v>
      </c>
    </row>
    <row r="343" s="13" customFormat="1">
      <c r="A343" s="13"/>
      <c r="B343" s="232"/>
      <c r="C343" s="233"/>
      <c r="D343" s="234" t="s">
        <v>152</v>
      </c>
      <c r="E343" s="235" t="s">
        <v>19</v>
      </c>
      <c r="F343" s="236" t="s">
        <v>328</v>
      </c>
      <c r="G343" s="233"/>
      <c r="H343" s="235" t="s">
        <v>19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152</v>
      </c>
      <c r="AU343" s="242" t="s">
        <v>86</v>
      </c>
      <c r="AV343" s="13" t="s">
        <v>84</v>
      </c>
      <c r="AW343" s="13" t="s">
        <v>35</v>
      </c>
      <c r="AX343" s="13" t="s">
        <v>76</v>
      </c>
      <c r="AY343" s="242" t="s">
        <v>140</v>
      </c>
    </row>
    <row r="344" s="14" customFormat="1">
      <c r="A344" s="14"/>
      <c r="B344" s="243"/>
      <c r="C344" s="244"/>
      <c r="D344" s="234" t="s">
        <v>152</v>
      </c>
      <c r="E344" s="245" t="s">
        <v>19</v>
      </c>
      <c r="F344" s="246" t="s">
        <v>324</v>
      </c>
      <c r="G344" s="244"/>
      <c r="H344" s="247">
        <v>2.8799999999999999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152</v>
      </c>
      <c r="AU344" s="253" t="s">
        <v>86</v>
      </c>
      <c r="AV344" s="14" t="s">
        <v>86</v>
      </c>
      <c r="AW344" s="14" t="s">
        <v>35</v>
      </c>
      <c r="AX344" s="14" t="s">
        <v>76</v>
      </c>
      <c r="AY344" s="253" t="s">
        <v>140</v>
      </c>
    </row>
    <row r="345" s="13" customFormat="1">
      <c r="A345" s="13"/>
      <c r="B345" s="232"/>
      <c r="C345" s="233"/>
      <c r="D345" s="234" t="s">
        <v>152</v>
      </c>
      <c r="E345" s="235" t="s">
        <v>19</v>
      </c>
      <c r="F345" s="236" t="s">
        <v>329</v>
      </c>
      <c r="G345" s="233"/>
      <c r="H345" s="235" t="s">
        <v>19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152</v>
      </c>
      <c r="AU345" s="242" t="s">
        <v>86</v>
      </c>
      <c r="AV345" s="13" t="s">
        <v>84</v>
      </c>
      <c r="AW345" s="13" t="s">
        <v>35</v>
      </c>
      <c r="AX345" s="13" t="s">
        <v>76</v>
      </c>
      <c r="AY345" s="242" t="s">
        <v>140</v>
      </c>
    </row>
    <row r="346" s="14" customFormat="1">
      <c r="A346" s="14"/>
      <c r="B346" s="243"/>
      <c r="C346" s="244"/>
      <c r="D346" s="234" t="s">
        <v>152</v>
      </c>
      <c r="E346" s="245" t="s">
        <v>19</v>
      </c>
      <c r="F346" s="246" t="s">
        <v>326</v>
      </c>
      <c r="G346" s="244"/>
      <c r="H346" s="247">
        <v>22.100000000000001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152</v>
      </c>
      <c r="AU346" s="253" t="s">
        <v>86</v>
      </c>
      <c r="AV346" s="14" t="s">
        <v>86</v>
      </c>
      <c r="AW346" s="14" t="s">
        <v>35</v>
      </c>
      <c r="AX346" s="14" t="s">
        <v>76</v>
      </c>
      <c r="AY346" s="253" t="s">
        <v>140</v>
      </c>
    </row>
    <row r="347" s="13" customFormat="1">
      <c r="A347" s="13"/>
      <c r="B347" s="232"/>
      <c r="C347" s="233"/>
      <c r="D347" s="234" t="s">
        <v>152</v>
      </c>
      <c r="E347" s="235" t="s">
        <v>19</v>
      </c>
      <c r="F347" s="236" t="s">
        <v>330</v>
      </c>
      <c r="G347" s="233"/>
      <c r="H347" s="235" t="s">
        <v>19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152</v>
      </c>
      <c r="AU347" s="242" t="s">
        <v>86</v>
      </c>
      <c r="AV347" s="13" t="s">
        <v>84</v>
      </c>
      <c r="AW347" s="13" t="s">
        <v>35</v>
      </c>
      <c r="AX347" s="13" t="s">
        <v>76</v>
      </c>
      <c r="AY347" s="242" t="s">
        <v>140</v>
      </c>
    </row>
    <row r="348" s="14" customFormat="1">
      <c r="A348" s="14"/>
      <c r="B348" s="243"/>
      <c r="C348" s="244"/>
      <c r="D348" s="234" t="s">
        <v>152</v>
      </c>
      <c r="E348" s="245" t="s">
        <v>19</v>
      </c>
      <c r="F348" s="246" t="s">
        <v>326</v>
      </c>
      <c r="G348" s="244"/>
      <c r="H348" s="247">
        <v>22.100000000000001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152</v>
      </c>
      <c r="AU348" s="253" t="s">
        <v>86</v>
      </c>
      <c r="AV348" s="14" t="s">
        <v>86</v>
      </c>
      <c r="AW348" s="14" t="s">
        <v>35</v>
      </c>
      <c r="AX348" s="14" t="s">
        <v>76</v>
      </c>
      <c r="AY348" s="253" t="s">
        <v>140</v>
      </c>
    </row>
    <row r="349" s="13" customFormat="1">
      <c r="A349" s="13"/>
      <c r="B349" s="232"/>
      <c r="C349" s="233"/>
      <c r="D349" s="234" t="s">
        <v>152</v>
      </c>
      <c r="E349" s="235" t="s">
        <v>19</v>
      </c>
      <c r="F349" s="236" t="s">
        <v>331</v>
      </c>
      <c r="G349" s="233"/>
      <c r="H349" s="235" t="s">
        <v>19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152</v>
      </c>
      <c r="AU349" s="242" t="s">
        <v>86</v>
      </c>
      <c r="AV349" s="13" t="s">
        <v>84</v>
      </c>
      <c r="AW349" s="13" t="s">
        <v>35</v>
      </c>
      <c r="AX349" s="13" t="s">
        <v>76</v>
      </c>
      <c r="AY349" s="242" t="s">
        <v>140</v>
      </c>
    </row>
    <row r="350" s="14" customFormat="1">
      <c r="A350" s="14"/>
      <c r="B350" s="243"/>
      <c r="C350" s="244"/>
      <c r="D350" s="234" t="s">
        <v>152</v>
      </c>
      <c r="E350" s="245" t="s">
        <v>19</v>
      </c>
      <c r="F350" s="246" t="s">
        <v>332</v>
      </c>
      <c r="G350" s="244"/>
      <c r="H350" s="247">
        <v>8.1400000000000006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152</v>
      </c>
      <c r="AU350" s="253" t="s">
        <v>86</v>
      </c>
      <c r="AV350" s="14" t="s">
        <v>86</v>
      </c>
      <c r="AW350" s="14" t="s">
        <v>35</v>
      </c>
      <c r="AX350" s="14" t="s">
        <v>76</v>
      </c>
      <c r="AY350" s="253" t="s">
        <v>140</v>
      </c>
    </row>
    <row r="351" s="13" customFormat="1">
      <c r="A351" s="13"/>
      <c r="B351" s="232"/>
      <c r="C351" s="233"/>
      <c r="D351" s="234" t="s">
        <v>152</v>
      </c>
      <c r="E351" s="235" t="s">
        <v>19</v>
      </c>
      <c r="F351" s="236" t="s">
        <v>333</v>
      </c>
      <c r="G351" s="233"/>
      <c r="H351" s="235" t="s">
        <v>19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152</v>
      </c>
      <c r="AU351" s="242" t="s">
        <v>86</v>
      </c>
      <c r="AV351" s="13" t="s">
        <v>84</v>
      </c>
      <c r="AW351" s="13" t="s">
        <v>35</v>
      </c>
      <c r="AX351" s="13" t="s">
        <v>76</v>
      </c>
      <c r="AY351" s="242" t="s">
        <v>140</v>
      </c>
    </row>
    <row r="352" s="14" customFormat="1">
      <c r="A352" s="14"/>
      <c r="B352" s="243"/>
      <c r="C352" s="244"/>
      <c r="D352" s="234" t="s">
        <v>152</v>
      </c>
      <c r="E352" s="245" t="s">
        <v>19</v>
      </c>
      <c r="F352" s="246" t="s">
        <v>334</v>
      </c>
      <c r="G352" s="244"/>
      <c r="H352" s="247">
        <v>18.285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152</v>
      </c>
      <c r="AU352" s="253" t="s">
        <v>86</v>
      </c>
      <c r="AV352" s="14" t="s">
        <v>86</v>
      </c>
      <c r="AW352" s="14" t="s">
        <v>35</v>
      </c>
      <c r="AX352" s="14" t="s">
        <v>76</v>
      </c>
      <c r="AY352" s="253" t="s">
        <v>140</v>
      </c>
    </row>
    <row r="353" s="13" customFormat="1">
      <c r="A353" s="13"/>
      <c r="B353" s="232"/>
      <c r="C353" s="233"/>
      <c r="D353" s="234" t="s">
        <v>152</v>
      </c>
      <c r="E353" s="235" t="s">
        <v>19</v>
      </c>
      <c r="F353" s="236" t="s">
        <v>335</v>
      </c>
      <c r="G353" s="233"/>
      <c r="H353" s="235" t="s">
        <v>19</v>
      </c>
      <c r="I353" s="237"/>
      <c r="J353" s="233"/>
      <c r="K353" s="233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152</v>
      </c>
      <c r="AU353" s="242" t="s">
        <v>86</v>
      </c>
      <c r="AV353" s="13" t="s">
        <v>84</v>
      </c>
      <c r="AW353" s="13" t="s">
        <v>35</v>
      </c>
      <c r="AX353" s="13" t="s">
        <v>76</v>
      </c>
      <c r="AY353" s="242" t="s">
        <v>140</v>
      </c>
    </row>
    <row r="354" s="14" customFormat="1">
      <c r="A354" s="14"/>
      <c r="B354" s="243"/>
      <c r="C354" s="244"/>
      <c r="D354" s="234" t="s">
        <v>152</v>
      </c>
      <c r="E354" s="245" t="s">
        <v>19</v>
      </c>
      <c r="F354" s="246" t="s">
        <v>336</v>
      </c>
      <c r="G354" s="244"/>
      <c r="H354" s="247">
        <v>22.75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152</v>
      </c>
      <c r="AU354" s="253" t="s">
        <v>86</v>
      </c>
      <c r="AV354" s="14" t="s">
        <v>86</v>
      </c>
      <c r="AW354" s="14" t="s">
        <v>35</v>
      </c>
      <c r="AX354" s="14" t="s">
        <v>76</v>
      </c>
      <c r="AY354" s="253" t="s">
        <v>140</v>
      </c>
    </row>
    <row r="355" s="13" customFormat="1">
      <c r="A355" s="13"/>
      <c r="B355" s="232"/>
      <c r="C355" s="233"/>
      <c r="D355" s="234" t="s">
        <v>152</v>
      </c>
      <c r="E355" s="235" t="s">
        <v>19</v>
      </c>
      <c r="F355" s="236" t="s">
        <v>337</v>
      </c>
      <c r="G355" s="233"/>
      <c r="H355" s="235" t="s">
        <v>19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152</v>
      </c>
      <c r="AU355" s="242" t="s">
        <v>86</v>
      </c>
      <c r="AV355" s="13" t="s">
        <v>84</v>
      </c>
      <c r="AW355" s="13" t="s">
        <v>35</v>
      </c>
      <c r="AX355" s="13" t="s">
        <v>76</v>
      </c>
      <c r="AY355" s="242" t="s">
        <v>140</v>
      </c>
    </row>
    <row r="356" s="14" customFormat="1">
      <c r="A356" s="14"/>
      <c r="B356" s="243"/>
      <c r="C356" s="244"/>
      <c r="D356" s="234" t="s">
        <v>152</v>
      </c>
      <c r="E356" s="245" t="s">
        <v>19</v>
      </c>
      <c r="F356" s="246" t="s">
        <v>338</v>
      </c>
      <c r="G356" s="244"/>
      <c r="H356" s="247">
        <v>49.299999999999997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152</v>
      </c>
      <c r="AU356" s="253" t="s">
        <v>86</v>
      </c>
      <c r="AV356" s="14" t="s">
        <v>86</v>
      </c>
      <c r="AW356" s="14" t="s">
        <v>35</v>
      </c>
      <c r="AX356" s="14" t="s">
        <v>76</v>
      </c>
      <c r="AY356" s="253" t="s">
        <v>140</v>
      </c>
    </row>
    <row r="357" s="13" customFormat="1">
      <c r="A357" s="13"/>
      <c r="B357" s="232"/>
      <c r="C357" s="233"/>
      <c r="D357" s="234" t="s">
        <v>152</v>
      </c>
      <c r="E357" s="235" t="s">
        <v>19</v>
      </c>
      <c r="F357" s="236" t="s">
        <v>339</v>
      </c>
      <c r="G357" s="233"/>
      <c r="H357" s="235" t="s">
        <v>19</v>
      </c>
      <c r="I357" s="237"/>
      <c r="J357" s="233"/>
      <c r="K357" s="233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152</v>
      </c>
      <c r="AU357" s="242" t="s">
        <v>86</v>
      </c>
      <c r="AV357" s="13" t="s">
        <v>84</v>
      </c>
      <c r="AW357" s="13" t="s">
        <v>35</v>
      </c>
      <c r="AX357" s="13" t="s">
        <v>76</v>
      </c>
      <c r="AY357" s="242" t="s">
        <v>140</v>
      </c>
    </row>
    <row r="358" s="14" customFormat="1">
      <c r="A358" s="14"/>
      <c r="B358" s="243"/>
      <c r="C358" s="244"/>
      <c r="D358" s="234" t="s">
        <v>152</v>
      </c>
      <c r="E358" s="245" t="s">
        <v>19</v>
      </c>
      <c r="F358" s="246" t="s">
        <v>340</v>
      </c>
      <c r="G358" s="244"/>
      <c r="H358" s="247">
        <v>17.420000000000002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152</v>
      </c>
      <c r="AU358" s="253" t="s">
        <v>86</v>
      </c>
      <c r="AV358" s="14" t="s">
        <v>86</v>
      </c>
      <c r="AW358" s="14" t="s">
        <v>35</v>
      </c>
      <c r="AX358" s="14" t="s">
        <v>76</v>
      </c>
      <c r="AY358" s="253" t="s">
        <v>140</v>
      </c>
    </row>
    <row r="359" s="13" customFormat="1">
      <c r="A359" s="13"/>
      <c r="B359" s="232"/>
      <c r="C359" s="233"/>
      <c r="D359" s="234" t="s">
        <v>152</v>
      </c>
      <c r="E359" s="235" t="s">
        <v>19</v>
      </c>
      <c r="F359" s="236" t="s">
        <v>341</v>
      </c>
      <c r="G359" s="233"/>
      <c r="H359" s="235" t="s">
        <v>19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152</v>
      </c>
      <c r="AU359" s="242" t="s">
        <v>86</v>
      </c>
      <c r="AV359" s="13" t="s">
        <v>84</v>
      </c>
      <c r="AW359" s="13" t="s">
        <v>35</v>
      </c>
      <c r="AX359" s="13" t="s">
        <v>76</v>
      </c>
      <c r="AY359" s="242" t="s">
        <v>140</v>
      </c>
    </row>
    <row r="360" s="14" customFormat="1">
      <c r="A360" s="14"/>
      <c r="B360" s="243"/>
      <c r="C360" s="244"/>
      <c r="D360" s="234" t="s">
        <v>152</v>
      </c>
      <c r="E360" s="245" t="s">
        <v>19</v>
      </c>
      <c r="F360" s="246" t="s">
        <v>342</v>
      </c>
      <c r="G360" s="244"/>
      <c r="H360" s="247">
        <v>116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152</v>
      </c>
      <c r="AU360" s="253" t="s">
        <v>86</v>
      </c>
      <c r="AV360" s="14" t="s">
        <v>86</v>
      </c>
      <c r="AW360" s="14" t="s">
        <v>35</v>
      </c>
      <c r="AX360" s="14" t="s">
        <v>76</v>
      </c>
      <c r="AY360" s="253" t="s">
        <v>140</v>
      </c>
    </row>
    <row r="361" s="13" customFormat="1">
      <c r="A361" s="13"/>
      <c r="B361" s="232"/>
      <c r="C361" s="233"/>
      <c r="D361" s="234" t="s">
        <v>152</v>
      </c>
      <c r="E361" s="235" t="s">
        <v>19</v>
      </c>
      <c r="F361" s="236" t="s">
        <v>343</v>
      </c>
      <c r="G361" s="233"/>
      <c r="H361" s="235" t="s">
        <v>19</v>
      </c>
      <c r="I361" s="237"/>
      <c r="J361" s="233"/>
      <c r="K361" s="233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152</v>
      </c>
      <c r="AU361" s="242" t="s">
        <v>86</v>
      </c>
      <c r="AV361" s="13" t="s">
        <v>84</v>
      </c>
      <c r="AW361" s="13" t="s">
        <v>35</v>
      </c>
      <c r="AX361" s="13" t="s">
        <v>76</v>
      </c>
      <c r="AY361" s="242" t="s">
        <v>140</v>
      </c>
    </row>
    <row r="362" s="14" customFormat="1">
      <c r="A362" s="14"/>
      <c r="B362" s="243"/>
      <c r="C362" s="244"/>
      <c r="D362" s="234" t="s">
        <v>152</v>
      </c>
      <c r="E362" s="245" t="s">
        <v>19</v>
      </c>
      <c r="F362" s="246" t="s">
        <v>344</v>
      </c>
      <c r="G362" s="244"/>
      <c r="H362" s="247">
        <v>33.32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152</v>
      </c>
      <c r="AU362" s="253" t="s">
        <v>86</v>
      </c>
      <c r="AV362" s="14" t="s">
        <v>86</v>
      </c>
      <c r="AW362" s="14" t="s">
        <v>35</v>
      </c>
      <c r="AX362" s="14" t="s">
        <v>76</v>
      </c>
      <c r="AY362" s="253" t="s">
        <v>140</v>
      </c>
    </row>
    <row r="363" s="13" customFormat="1">
      <c r="A363" s="13"/>
      <c r="B363" s="232"/>
      <c r="C363" s="233"/>
      <c r="D363" s="234" t="s">
        <v>152</v>
      </c>
      <c r="E363" s="235" t="s">
        <v>19</v>
      </c>
      <c r="F363" s="236" t="s">
        <v>345</v>
      </c>
      <c r="G363" s="233"/>
      <c r="H363" s="235" t="s">
        <v>19</v>
      </c>
      <c r="I363" s="237"/>
      <c r="J363" s="233"/>
      <c r="K363" s="233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152</v>
      </c>
      <c r="AU363" s="242" t="s">
        <v>86</v>
      </c>
      <c r="AV363" s="13" t="s">
        <v>84</v>
      </c>
      <c r="AW363" s="13" t="s">
        <v>35</v>
      </c>
      <c r="AX363" s="13" t="s">
        <v>76</v>
      </c>
      <c r="AY363" s="242" t="s">
        <v>140</v>
      </c>
    </row>
    <row r="364" s="14" customFormat="1">
      <c r="A364" s="14"/>
      <c r="B364" s="243"/>
      <c r="C364" s="244"/>
      <c r="D364" s="234" t="s">
        <v>152</v>
      </c>
      <c r="E364" s="245" t="s">
        <v>19</v>
      </c>
      <c r="F364" s="246" t="s">
        <v>346</v>
      </c>
      <c r="G364" s="244"/>
      <c r="H364" s="247">
        <v>7.1799999999999997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152</v>
      </c>
      <c r="AU364" s="253" t="s">
        <v>86</v>
      </c>
      <c r="AV364" s="14" t="s">
        <v>86</v>
      </c>
      <c r="AW364" s="14" t="s">
        <v>35</v>
      </c>
      <c r="AX364" s="14" t="s">
        <v>76</v>
      </c>
      <c r="AY364" s="253" t="s">
        <v>140</v>
      </c>
    </row>
    <row r="365" s="13" customFormat="1">
      <c r="A365" s="13"/>
      <c r="B365" s="232"/>
      <c r="C365" s="233"/>
      <c r="D365" s="234" t="s">
        <v>152</v>
      </c>
      <c r="E365" s="235" t="s">
        <v>19</v>
      </c>
      <c r="F365" s="236" t="s">
        <v>347</v>
      </c>
      <c r="G365" s="233"/>
      <c r="H365" s="235" t="s">
        <v>19</v>
      </c>
      <c r="I365" s="237"/>
      <c r="J365" s="233"/>
      <c r="K365" s="233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152</v>
      </c>
      <c r="AU365" s="242" t="s">
        <v>86</v>
      </c>
      <c r="AV365" s="13" t="s">
        <v>84</v>
      </c>
      <c r="AW365" s="13" t="s">
        <v>35</v>
      </c>
      <c r="AX365" s="13" t="s">
        <v>76</v>
      </c>
      <c r="AY365" s="242" t="s">
        <v>140</v>
      </c>
    </row>
    <row r="366" s="14" customFormat="1">
      <c r="A366" s="14"/>
      <c r="B366" s="243"/>
      <c r="C366" s="244"/>
      <c r="D366" s="234" t="s">
        <v>152</v>
      </c>
      <c r="E366" s="245" t="s">
        <v>19</v>
      </c>
      <c r="F366" s="246" t="s">
        <v>348</v>
      </c>
      <c r="G366" s="244"/>
      <c r="H366" s="247">
        <v>18.550000000000001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152</v>
      </c>
      <c r="AU366" s="253" t="s">
        <v>86</v>
      </c>
      <c r="AV366" s="14" t="s">
        <v>86</v>
      </c>
      <c r="AW366" s="14" t="s">
        <v>35</v>
      </c>
      <c r="AX366" s="14" t="s">
        <v>76</v>
      </c>
      <c r="AY366" s="253" t="s">
        <v>140</v>
      </c>
    </row>
    <row r="367" s="13" customFormat="1">
      <c r="A367" s="13"/>
      <c r="B367" s="232"/>
      <c r="C367" s="233"/>
      <c r="D367" s="234" t="s">
        <v>152</v>
      </c>
      <c r="E367" s="235" t="s">
        <v>19</v>
      </c>
      <c r="F367" s="236" t="s">
        <v>349</v>
      </c>
      <c r="G367" s="233"/>
      <c r="H367" s="235" t="s">
        <v>19</v>
      </c>
      <c r="I367" s="237"/>
      <c r="J367" s="233"/>
      <c r="K367" s="233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152</v>
      </c>
      <c r="AU367" s="242" t="s">
        <v>86</v>
      </c>
      <c r="AV367" s="13" t="s">
        <v>84</v>
      </c>
      <c r="AW367" s="13" t="s">
        <v>35</v>
      </c>
      <c r="AX367" s="13" t="s">
        <v>76</v>
      </c>
      <c r="AY367" s="242" t="s">
        <v>140</v>
      </c>
    </row>
    <row r="368" s="14" customFormat="1">
      <c r="A368" s="14"/>
      <c r="B368" s="243"/>
      <c r="C368" s="244"/>
      <c r="D368" s="234" t="s">
        <v>152</v>
      </c>
      <c r="E368" s="245" t="s">
        <v>19</v>
      </c>
      <c r="F368" s="246" t="s">
        <v>350</v>
      </c>
      <c r="G368" s="244"/>
      <c r="H368" s="247">
        <v>22.219999999999999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152</v>
      </c>
      <c r="AU368" s="253" t="s">
        <v>86</v>
      </c>
      <c r="AV368" s="14" t="s">
        <v>86</v>
      </c>
      <c r="AW368" s="14" t="s">
        <v>35</v>
      </c>
      <c r="AX368" s="14" t="s">
        <v>76</v>
      </c>
      <c r="AY368" s="253" t="s">
        <v>140</v>
      </c>
    </row>
    <row r="369" s="13" customFormat="1">
      <c r="A369" s="13"/>
      <c r="B369" s="232"/>
      <c r="C369" s="233"/>
      <c r="D369" s="234" t="s">
        <v>152</v>
      </c>
      <c r="E369" s="235" t="s">
        <v>19</v>
      </c>
      <c r="F369" s="236" t="s">
        <v>351</v>
      </c>
      <c r="G369" s="233"/>
      <c r="H369" s="235" t="s">
        <v>19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152</v>
      </c>
      <c r="AU369" s="242" t="s">
        <v>86</v>
      </c>
      <c r="AV369" s="13" t="s">
        <v>84</v>
      </c>
      <c r="AW369" s="13" t="s">
        <v>35</v>
      </c>
      <c r="AX369" s="13" t="s">
        <v>76</v>
      </c>
      <c r="AY369" s="242" t="s">
        <v>140</v>
      </c>
    </row>
    <row r="370" s="14" customFormat="1">
      <c r="A370" s="14"/>
      <c r="B370" s="243"/>
      <c r="C370" s="244"/>
      <c r="D370" s="234" t="s">
        <v>152</v>
      </c>
      <c r="E370" s="245" t="s">
        <v>19</v>
      </c>
      <c r="F370" s="246" t="s">
        <v>352</v>
      </c>
      <c r="G370" s="244"/>
      <c r="H370" s="247">
        <v>8.4299999999999997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152</v>
      </c>
      <c r="AU370" s="253" t="s">
        <v>86</v>
      </c>
      <c r="AV370" s="14" t="s">
        <v>86</v>
      </c>
      <c r="AW370" s="14" t="s">
        <v>35</v>
      </c>
      <c r="AX370" s="14" t="s">
        <v>76</v>
      </c>
      <c r="AY370" s="253" t="s">
        <v>140</v>
      </c>
    </row>
    <row r="371" s="13" customFormat="1">
      <c r="A371" s="13"/>
      <c r="B371" s="232"/>
      <c r="C371" s="233"/>
      <c r="D371" s="234" t="s">
        <v>152</v>
      </c>
      <c r="E371" s="235" t="s">
        <v>19</v>
      </c>
      <c r="F371" s="236" t="s">
        <v>353</v>
      </c>
      <c r="G371" s="233"/>
      <c r="H371" s="235" t="s">
        <v>19</v>
      </c>
      <c r="I371" s="237"/>
      <c r="J371" s="233"/>
      <c r="K371" s="233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152</v>
      </c>
      <c r="AU371" s="242" t="s">
        <v>86</v>
      </c>
      <c r="AV371" s="13" t="s">
        <v>84</v>
      </c>
      <c r="AW371" s="13" t="s">
        <v>35</v>
      </c>
      <c r="AX371" s="13" t="s">
        <v>76</v>
      </c>
      <c r="AY371" s="242" t="s">
        <v>140</v>
      </c>
    </row>
    <row r="372" s="14" customFormat="1">
      <c r="A372" s="14"/>
      <c r="B372" s="243"/>
      <c r="C372" s="244"/>
      <c r="D372" s="234" t="s">
        <v>152</v>
      </c>
      <c r="E372" s="245" t="s">
        <v>19</v>
      </c>
      <c r="F372" s="246" t="s">
        <v>354</v>
      </c>
      <c r="G372" s="244"/>
      <c r="H372" s="247">
        <v>12.85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152</v>
      </c>
      <c r="AU372" s="253" t="s">
        <v>86</v>
      </c>
      <c r="AV372" s="14" t="s">
        <v>86</v>
      </c>
      <c r="AW372" s="14" t="s">
        <v>35</v>
      </c>
      <c r="AX372" s="14" t="s">
        <v>76</v>
      </c>
      <c r="AY372" s="253" t="s">
        <v>140</v>
      </c>
    </row>
    <row r="373" s="13" customFormat="1">
      <c r="A373" s="13"/>
      <c r="B373" s="232"/>
      <c r="C373" s="233"/>
      <c r="D373" s="234" t="s">
        <v>152</v>
      </c>
      <c r="E373" s="235" t="s">
        <v>19</v>
      </c>
      <c r="F373" s="236" t="s">
        <v>355</v>
      </c>
      <c r="G373" s="233"/>
      <c r="H373" s="235" t="s">
        <v>19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152</v>
      </c>
      <c r="AU373" s="242" t="s">
        <v>86</v>
      </c>
      <c r="AV373" s="13" t="s">
        <v>84</v>
      </c>
      <c r="AW373" s="13" t="s">
        <v>35</v>
      </c>
      <c r="AX373" s="13" t="s">
        <v>76</v>
      </c>
      <c r="AY373" s="242" t="s">
        <v>140</v>
      </c>
    </row>
    <row r="374" s="14" customFormat="1">
      <c r="A374" s="14"/>
      <c r="B374" s="243"/>
      <c r="C374" s="244"/>
      <c r="D374" s="234" t="s">
        <v>152</v>
      </c>
      <c r="E374" s="245" t="s">
        <v>19</v>
      </c>
      <c r="F374" s="246" t="s">
        <v>356</v>
      </c>
      <c r="G374" s="244"/>
      <c r="H374" s="247">
        <v>8.6500000000000004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152</v>
      </c>
      <c r="AU374" s="253" t="s">
        <v>86</v>
      </c>
      <c r="AV374" s="14" t="s">
        <v>86</v>
      </c>
      <c r="AW374" s="14" t="s">
        <v>35</v>
      </c>
      <c r="AX374" s="14" t="s">
        <v>76</v>
      </c>
      <c r="AY374" s="253" t="s">
        <v>140</v>
      </c>
    </row>
    <row r="375" s="13" customFormat="1">
      <c r="A375" s="13"/>
      <c r="B375" s="232"/>
      <c r="C375" s="233"/>
      <c r="D375" s="234" t="s">
        <v>152</v>
      </c>
      <c r="E375" s="235" t="s">
        <v>19</v>
      </c>
      <c r="F375" s="236" t="s">
        <v>357</v>
      </c>
      <c r="G375" s="233"/>
      <c r="H375" s="235" t="s">
        <v>19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152</v>
      </c>
      <c r="AU375" s="242" t="s">
        <v>86</v>
      </c>
      <c r="AV375" s="13" t="s">
        <v>84</v>
      </c>
      <c r="AW375" s="13" t="s">
        <v>35</v>
      </c>
      <c r="AX375" s="13" t="s">
        <v>76</v>
      </c>
      <c r="AY375" s="242" t="s">
        <v>140</v>
      </c>
    </row>
    <row r="376" s="14" customFormat="1">
      <c r="A376" s="14"/>
      <c r="B376" s="243"/>
      <c r="C376" s="244"/>
      <c r="D376" s="234" t="s">
        <v>152</v>
      </c>
      <c r="E376" s="245" t="s">
        <v>19</v>
      </c>
      <c r="F376" s="246" t="s">
        <v>358</v>
      </c>
      <c r="G376" s="244"/>
      <c r="H376" s="247">
        <v>12.9</v>
      </c>
      <c r="I376" s="248"/>
      <c r="J376" s="244"/>
      <c r="K376" s="244"/>
      <c r="L376" s="249"/>
      <c r="M376" s="250"/>
      <c r="N376" s="251"/>
      <c r="O376" s="251"/>
      <c r="P376" s="251"/>
      <c r="Q376" s="251"/>
      <c r="R376" s="251"/>
      <c r="S376" s="251"/>
      <c r="T376" s="25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3" t="s">
        <v>152</v>
      </c>
      <c r="AU376" s="253" t="s">
        <v>86</v>
      </c>
      <c r="AV376" s="14" t="s">
        <v>86</v>
      </c>
      <c r="AW376" s="14" t="s">
        <v>35</v>
      </c>
      <c r="AX376" s="14" t="s">
        <v>76</v>
      </c>
      <c r="AY376" s="253" t="s">
        <v>140</v>
      </c>
    </row>
    <row r="377" s="15" customFormat="1">
      <c r="A377" s="15"/>
      <c r="B377" s="254"/>
      <c r="C377" s="255"/>
      <c r="D377" s="234" t="s">
        <v>152</v>
      </c>
      <c r="E377" s="256" t="s">
        <v>19</v>
      </c>
      <c r="F377" s="257" t="s">
        <v>162</v>
      </c>
      <c r="G377" s="255"/>
      <c r="H377" s="258">
        <v>931.86400000000003</v>
      </c>
      <c r="I377" s="259"/>
      <c r="J377" s="255"/>
      <c r="K377" s="255"/>
      <c r="L377" s="260"/>
      <c r="M377" s="261"/>
      <c r="N377" s="262"/>
      <c r="O377" s="262"/>
      <c r="P377" s="262"/>
      <c r="Q377" s="262"/>
      <c r="R377" s="262"/>
      <c r="S377" s="262"/>
      <c r="T377" s="263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4" t="s">
        <v>152</v>
      </c>
      <c r="AU377" s="264" t="s">
        <v>86</v>
      </c>
      <c r="AV377" s="15" t="s">
        <v>148</v>
      </c>
      <c r="AW377" s="15" t="s">
        <v>35</v>
      </c>
      <c r="AX377" s="15" t="s">
        <v>84</v>
      </c>
      <c r="AY377" s="264" t="s">
        <v>140</v>
      </c>
    </row>
    <row r="378" s="2" customFormat="1" ht="16.5" customHeight="1">
      <c r="A378" s="40"/>
      <c r="B378" s="41"/>
      <c r="C378" s="214" t="s">
        <v>359</v>
      </c>
      <c r="D378" s="214" t="s">
        <v>143</v>
      </c>
      <c r="E378" s="215" t="s">
        <v>360</v>
      </c>
      <c r="F378" s="216" t="s">
        <v>361</v>
      </c>
      <c r="G378" s="217" t="s">
        <v>362</v>
      </c>
      <c r="H378" s="218">
        <v>16</v>
      </c>
      <c r="I378" s="219"/>
      <c r="J378" s="220">
        <f>ROUND(I378*H378,2)</f>
        <v>0</v>
      </c>
      <c r="K378" s="216" t="s">
        <v>147</v>
      </c>
      <c r="L378" s="46"/>
      <c r="M378" s="221" t="s">
        <v>19</v>
      </c>
      <c r="N378" s="222" t="s">
        <v>47</v>
      </c>
      <c r="O378" s="86"/>
      <c r="P378" s="223">
        <f>O378*H378</f>
        <v>0</v>
      </c>
      <c r="Q378" s="223">
        <v>0.0015</v>
      </c>
      <c r="R378" s="223">
        <f>Q378*H378</f>
        <v>0.024</v>
      </c>
      <c r="S378" s="223">
        <v>0</v>
      </c>
      <c r="T378" s="224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5" t="s">
        <v>148</v>
      </c>
      <c r="AT378" s="225" t="s">
        <v>143</v>
      </c>
      <c r="AU378" s="225" t="s">
        <v>86</v>
      </c>
      <c r="AY378" s="19" t="s">
        <v>140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9" t="s">
        <v>84</v>
      </c>
      <c r="BK378" s="226">
        <f>ROUND(I378*H378,2)</f>
        <v>0</v>
      </c>
      <c r="BL378" s="19" t="s">
        <v>148</v>
      </c>
      <c r="BM378" s="225" t="s">
        <v>363</v>
      </c>
    </row>
    <row r="379" s="2" customFormat="1">
      <c r="A379" s="40"/>
      <c r="B379" s="41"/>
      <c r="C379" s="42"/>
      <c r="D379" s="227" t="s">
        <v>150</v>
      </c>
      <c r="E379" s="42"/>
      <c r="F379" s="228" t="s">
        <v>364</v>
      </c>
      <c r="G379" s="42"/>
      <c r="H379" s="42"/>
      <c r="I379" s="229"/>
      <c r="J379" s="42"/>
      <c r="K379" s="42"/>
      <c r="L379" s="46"/>
      <c r="M379" s="230"/>
      <c r="N379" s="231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150</v>
      </c>
      <c r="AU379" s="19" t="s">
        <v>86</v>
      </c>
    </row>
    <row r="380" s="13" customFormat="1">
      <c r="A380" s="13"/>
      <c r="B380" s="232"/>
      <c r="C380" s="233"/>
      <c r="D380" s="234" t="s">
        <v>152</v>
      </c>
      <c r="E380" s="235" t="s">
        <v>19</v>
      </c>
      <c r="F380" s="236" t="s">
        <v>365</v>
      </c>
      <c r="G380" s="233"/>
      <c r="H380" s="235" t="s">
        <v>19</v>
      </c>
      <c r="I380" s="237"/>
      <c r="J380" s="233"/>
      <c r="K380" s="233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152</v>
      </c>
      <c r="AU380" s="242" t="s">
        <v>86</v>
      </c>
      <c r="AV380" s="13" t="s">
        <v>84</v>
      </c>
      <c r="AW380" s="13" t="s">
        <v>35</v>
      </c>
      <c r="AX380" s="13" t="s">
        <v>76</v>
      </c>
      <c r="AY380" s="242" t="s">
        <v>140</v>
      </c>
    </row>
    <row r="381" s="14" customFormat="1">
      <c r="A381" s="14"/>
      <c r="B381" s="243"/>
      <c r="C381" s="244"/>
      <c r="D381" s="234" t="s">
        <v>152</v>
      </c>
      <c r="E381" s="245" t="s">
        <v>19</v>
      </c>
      <c r="F381" s="246" t="s">
        <v>366</v>
      </c>
      <c r="G381" s="244"/>
      <c r="H381" s="247">
        <v>4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152</v>
      </c>
      <c r="AU381" s="253" t="s">
        <v>86</v>
      </c>
      <c r="AV381" s="14" t="s">
        <v>86</v>
      </c>
      <c r="AW381" s="14" t="s">
        <v>35</v>
      </c>
      <c r="AX381" s="14" t="s">
        <v>76</v>
      </c>
      <c r="AY381" s="253" t="s">
        <v>140</v>
      </c>
    </row>
    <row r="382" s="13" customFormat="1">
      <c r="A382" s="13"/>
      <c r="B382" s="232"/>
      <c r="C382" s="233"/>
      <c r="D382" s="234" t="s">
        <v>152</v>
      </c>
      <c r="E382" s="235" t="s">
        <v>19</v>
      </c>
      <c r="F382" s="236" t="s">
        <v>367</v>
      </c>
      <c r="G382" s="233"/>
      <c r="H382" s="235" t="s">
        <v>19</v>
      </c>
      <c r="I382" s="237"/>
      <c r="J382" s="233"/>
      <c r="K382" s="233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152</v>
      </c>
      <c r="AU382" s="242" t="s">
        <v>86</v>
      </c>
      <c r="AV382" s="13" t="s">
        <v>84</v>
      </c>
      <c r="AW382" s="13" t="s">
        <v>35</v>
      </c>
      <c r="AX382" s="13" t="s">
        <v>76</v>
      </c>
      <c r="AY382" s="242" t="s">
        <v>140</v>
      </c>
    </row>
    <row r="383" s="14" customFormat="1">
      <c r="A383" s="14"/>
      <c r="B383" s="243"/>
      <c r="C383" s="244"/>
      <c r="D383" s="234" t="s">
        <v>152</v>
      </c>
      <c r="E383" s="245" t="s">
        <v>19</v>
      </c>
      <c r="F383" s="246" t="s">
        <v>368</v>
      </c>
      <c r="G383" s="244"/>
      <c r="H383" s="247">
        <v>3.2000000000000002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152</v>
      </c>
      <c r="AU383" s="253" t="s">
        <v>86</v>
      </c>
      <c r="AV383" s="14" t="s">
        <v>86</v>
      </c>
      <c r="AW383" s="14" t="s">
        <v>35</v>
      </c>
      <c r="AX383" s="14" t="s">
        <v>76</v>
      </c>
      <c r="AY383" s="253" t="s">
        <v>140</v>
      </c>
    </row>
    <row r="384" s="13" customFormat="1">
      <c r="A384" s="13"/>
      <c r="B384" s="232"/>
      <c r="C384" s="233"/>
      <c r="D384" s="234" t="s">
        <v>152</v>
      </c>
      <c r="E384" s="235" t="s">
        <v>19</v>
      </c>
      <c r="F384" s="236" t="s">
        <v>369</v>
      </c>
      <c r="G384" s="233"/>
      <c r="H384" s="235" t="s">
        <v>19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152</v>
      </c>
      <c r="AU384" s="242" t="s">
        <v>86</v>
      </c>
      <c r="AV384" s="13" t="s">
        <v>84</v>
      </c>
      <c r="AW384" s="13" t="s">
        <v>35</v>
      </c>
      <c r="AX384" s="13" t="s">
        <v>76</v>
      </c>
      <c r="AY384" s="242" t="s">
        <v>140</v>
      </c>
    </row>
    <row r="385" s="14" customFormat="1">
      <c r="A385" s="14"/>
      <c r="B385" s="243"/>
      <c r="C385" s="244"/>
      <c r="D385" s="234" t="s">
        <v>152</v>
      </c>
      <c r="E385" s="245" t="s">
        <v>19</v>
      </c>
      <c r="F385" s="246" t="s">
        <v>370</v>
      </c>
      <c r="G385" s="244"/>
      <c r="H385" s="247">
        <v>2.3999999999999999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3" t="s">
        <v>152</v>
      </c>
      <c r="AU385" s="253" t="s">
        <v>86</v>
      </c>
      <c r="AV385" s="14" t="s">
        <v>86</v>
      </c>
      <c r="AW385" s="14" t="s">
        <v>35</v>
      </c>
      <c r="AX385" s="14" t="s">
        <v>76</v>
      </c>
      <c r="AY385" s="253" t="s">
        <v>140</v>
      </c>
    </row>
    <row r="386" s="13" customFormat="1">
      <c r="A386" s="13"/>
      <c r="B386" s="232"/>
      <c r="C386" s="233"/>
      <c r="D386" s="234" t="s">
        <v>152</v>
      </c>
      <c r="E386" s="235" t="s">
        <v>19</v>
      </c>
      <c r="F386" s="236" t="s">
        <v>371</v>
      </c>
      <c r="G386" s="233"/>
      <c r="H386" s="235" t="s">
        <v>19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152</v>
      </c>
      <c r="AU386" s="242" t="s">
        <v>86</v>
      </c>
      <c r="AV386" s="13" t="s">
        <v>84</v>
      </c>
      <c r="AW386" s="13" t="s">
        <v>35</v>
      </c>
      <c r="AX386" s="13" t="s">
        <v>76</v>
      </c>
      <c r="AY386" s="242" t="s">
        <v>140</v>
      </c>
    </row>
    <row r="387" s="14" customFormat="1">
      <c r="A387" s="14"/>
      <c r="B387" s="243"/>
      <c r="C387" s="244"/>
      <c r="D387" s="234" t="s">
        <v>152</v>
      </c>
      <c r="E387" s="245" t="s">
        <v>19</v>
      </c>
      <c r="F387" s="246" t="s">
        <v>368</v>
      </c>
      <c r="G387" s="244"/>
      <c r="H387" s="247">
        <v>3.2000000000000002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152</v>
      </c>
      <c r="AU387" s="253" t="s">
        <v>86</v>
      </c>
      <c r="AV387" s="14" t="s">
        <v>86</v>
      </c>
      <c r="AW387" s="14" t="s">
        <v>35</v>
      </c>
      <c r="AX387" s="14" t="s">
        <v>76</v>
      </c>
      <c r="AY387" s="253" t="s">
        <v>140</v>
      </c>
    </row>
    <row r="388" s="13" customFormat="1">
      <c r="A388" s="13"/>
      <c r="B388" s="232"/>
      <c r="C388" s="233"/>
      <c r="D388" s="234" t="s">
        <v>152</v>
      </c>
      <c r="E388" s="235" t="s">
        <v>19</v>
      </c>
      <c r="F388" s="236" t="s">
        <v>372</v>
      </c>
      <c r="G388" s="233"/>
      <c r="H388" s="235" t="s">
        <v>19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152</v>
      </c>
      <c r="AU388" s="242" t="s">
        <v>86</v>
      </c>
      <c r="AV388" s="13" t="s">
        <v>84</v>
      </c>
      <c r="AW388" s="13" t="s">
        <v>35</v>
      </c>
      <c r="AX388" s="13" t="s">
        <v>76</v>
      </c>
      <c r="AY388" s="242" t="s">
        <v>140</v>
      </c>
    </row>
    <row r="389" s="14" customFormat="1">
      <c r="A389" s="14"/>
      <c r="B389" s="243"/>
      <c r="C389" s="244"/>
      <c r="D389" s="234" t="s">
        <v>152</v>
      </c>
      <c r="E389" s="245" t="s">
        <v>19</v>
      </c>
      <c r="F389" s="246" t="s">
        <v>368</v>
      </c>
      <c r="G389" s="244"/>
      <c r="H389" s="247">
        <v>3.2000000000000002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152</v>
      </c>
      <c r="AU389" s="253" t="s">
        <v>86</v>
      </c>
      <c r="AV389" s="14" t="s">
        <v>86</v>
      </c>
      <c r="AW389" s="14" t="s">
        <v>35</v>
      </c>
      <c r="AX389" s="14" t="s">
        <v>76</v>
      </c>
      <c r="AY389" s="253" t="s">
        <v>140</v>
      </c>
    </row>
    <row r="390" s="15" customFormat="1">
      <c r="A390" s="15"/>
      <c r="B390" s="254"/>
      <c r="C390" s="255"/>
      <c r="D390" s="234" t="s">
        <v>152</v>
      </c>
      <c r="E390" s="256" t="s">
        <v>19</v>
      </c>
      <c r="F390" s="257" t="s">
        <v>162</v>
      </c>
      <c r="G390" s="255"/>
      <c r="H390" s="258">
        <v>16</v>
      </c>
      <c r="I390" s="259"/>
      <c r="J390" s="255"/>
      <c r="K390" s="255"/>
      <c r="L390" s="260"/>
      <c r="M390" s="261"/>
      <c r="N390" s="262"/>
      <c r="O390" s="262"/>
      <c r="P390" s="262"/>
      <c r="Q390" s="262"/>
      <c r="R390" s="262"/>
      <c r="S390" s="262"/>
      <c r="T390" s="263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4" t="s">
        <v>152</v>
      </c>
      <c r="AU390" s="264" t="s">
        <v>86</v>
      </c>
      <c r="AV390" s="15" t="s">
        <v>148</v>
      </c>
      <c r="AW390" s="15" t="s">
        <v>35</v>
      </c>
      <c r="AX390" s="15" t="s">
        <v>84</v>
      </c>
      <c r="AY390" s="264" t="s">
        <v>140</v>
      </c>
    </row>
    <row r="391" s="2" customFormat="1" ht="24.15" customHeight="1">
      <c r="A391" s="40"/>
      <c r="B391" s="41"/>
      <c r="C391" s="214" t="s">
        <v>373</v>
      </c>
      <c r="D391" s="214" t="s">
        <v>143</v>
      </c>
      <c r="E391" s="215" t="s">
        <v>374</v>
      </c>
      <c r="F391" s="216" t="s">
        <v>375</v>
      </c>
      <c r="G391" s="217" t="s">
        <v>146</v>
      </c>
      <c r="H391" s="218">
        <v>205.28800000000001</v>
      </c>
      <c r="I391" s="219"/>
      <c r="J391" s="220">
        <f>ROUND(I391*H391,2)</f>
        <v>0</v>
      </c>
      <c r="K391" s="216" t="s">
        <v>147</v>
      </c>
      <c r="L391" s="46"/>
      <c r="M391" s="221" t="s">
        <v>19</v>
      </c>
      <c r="N391" s="222" t="s">
        <v>47</v>
      </c>
      <c r="O391" s="86"/>
      <c r="P391" s="223">
        <f>O391*H391</f>
        <v>0</v>
      </c>
      <c r="Q391" s="223">
        <v>0</v>
      </c>
      <c r="R391" s="223">
        <f>Q391*H391</f>
        <v>0</v>
      </c>
      <c r="S391" s="223">
        <v>1.0000000000000001E-05</v>
      </c>
      <c r="T391" s="224">
        <f>S391*H391</f>
        <v>0.0020528800000000004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25" t="s">
        <v>148</v>
      </c>
      <c r="AT391" s="225" t="s">
        <v>143</v>
      </c>
      <c r="AU391" s="225" t="s">
        <v>86</v>
      </c>
      <c r="AY391" s="19" t="s">
        <v>140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9" t="s">
        <v>84</v>
      </c>
      <c r="BK391" s="226">
        <f>ROUND(I391*H391,2)</f>
        <v>0</v>
      </c>
      <c r="BL391" s="19" t="s">
        <v>148</v>
      </c>
      <c r="BM391" s="225" t="s">
        <v>376</v>
      </c>
    </row>
    <row r="392" s="2" customFormat="1">
      <c r="A392" s="40"/>
      <c r="B392" s="41"/>
      <c r="C392" s="42"/>
      <c r="D392" s="227" t="s">
        <v>150</v>
      </c>
      <c r="E392" s="42"/>
      <c r="F392" s="228" t="s">
        <v>377</v>
      </c>
      <c r="G392" s="42"/>
      <c r="H392" s="42"/>
      <c r="I392" s="229"/>
      <c r="J392" s="42"/>
      <c r="K392" s="42"/>
      <c r="L392" s="46"/>
      <c r="M392" s="230"/>
      <c r="N392" s="231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150</v>
      </c>
      <c r="AU392" s="19" t="s">
        <v>86</v>
      </c>
    </row>
    <row r="393" s="13" customFormat="1">
      <c r="A393" s="13"/>
      <c r="B393" s="232"/>
      <c r="C393" s="233"/>
      <c r="D393" s="234" t="s">
        <v>152</v>
      </c>
      <c r="E393" s="235" t="s">
        <v>19</v>
      </c>
      <c r="F393" s="236" t="s">
        <v>218</v>
      </c>
      <c r="G393" s="233"/>
      <c r="H393" s="235" t="s">
        <v>19</v>
      </c>
      <c r="I393" s="237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152</v>
      </c>
      <c r="AU393" s="242" t="s">
        <v>86</v>
      </c>
      <c r="AV393" s="13" t="s">
        <v>84</v>
      </c>
      <c r="AW393" s="13" t="s">
        <v>35</v>
      </c>
      <c r="AX393" s="13" t="s">
        <v>76</v>
      </c>
      <c r="AY393" s="242" t="s">
        <v>140</v>
      </c>
    </row>
    <row r="394" s="14" customFormat="1">
      <c r="A394" s="14"/>
      <c r="B394" s="243"/>
      <c r="C394" s="244"/>
      <c r="D394" s="234" t="s">
        <v>152</v>
      </c>
      <c r="E394" s="245" t="s">
        <v>19</v>
      </c>
      <c r="F394" s="246" t="s">
        <v>378</v>
      </c>
      <c r="G394" s="244"/>
      <c r="H394" s="247">
        <v>6.8879999999999999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152</v>
      </c>
      <c r="AU394" s="253" t="s">
        <v>86</v>
      </c>
      <c r="AV394" s="14" t="s">
        <v>86</v>
      </c>
      <c r="AW394" s="14" t="s">
        <v>35</v>
      </c>
      <c r="AX394" s="14" t="s">
        <v>76</v>
      </c>
      <c r="AY394" s="253" t="s">
        <v>140</v>
      </c>
    </row>
    <row r="395" s="13" customFormat="1">
      <c r="A395" s="13"/>
      <c r="B395" s="232"/>
      <c r="C395" s="233"/>
      <c r="D395" s="234" t="s">
        <v>152</v>
      </c>
      <c r="E395" s="235" t="s">
        <v>19</v>
      </c>
      <c r="F395" s="236" t="s">
        <v>379</v>
      </c>
      <c r="G395" s="233"/>
      <c r="H395" s="235" t="s">
        <v>19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152</v>
      </c>
      <c r="AU395" s="242" t="s">
        <v>86</v>
      </c>
      <c r="AV395" s="13" t="s">
        <v>84</v>
      </c>
      <c r="AW395" s="13" t="s">
        <v>35</v>
      </c>
      <c r="AX395" s="13" t="s">
        <v>76</v>
      </c>
      <c r="AY395" s="242" t="s">
        <v>140</v>
      </c>
    </row>
    <row r="396" s="14" customFormat="1">
      <c r="A396" s="14"/>
      <c r="B396" s="243"/>
      <c r="C396" s="244"/>
      <c r="D396" s="234" t="s">
        <v>152</v>
      </c>
      <c r="E396" s="245" t="s">
        <v>19</v>
      </c>
      <c r="F396" s="246" t="s">
        <v>380</v>
      </c>
      <c r="G396" s="244"/>
      <c r="H396" s="247">
        <v>6.4000000000000004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3" t="s">
        <v>152</v>
      </c>
      <c r="AU396" s="253" t="s">
        <v>86</v>
      </c>
      <c r="AV396" s="14" t="s">
        <v>86</v>
      </c>
      <c r="AW396" s="14" t="s">
        <v>35</v>
      </c>
      <c r="AX396" s="14" t="s">
        <v>76</v>
      </c>
      <c r="AY396" s="253" t="s">
        <v>140</v>
      </c>
    </row>
    <row r="397" s="13" customFormat="1">
      <c r="A397" s="13"/>
      <c r="B397" s="232"/>
      <c r="C397" s="233"/>
      <c r="D397" s="234" t="s">
        <v>152</v>
      </c>
      <c r="E397" s="235" t="s">
        <v>19</v>
      </c>
      <c r="F397" s="236" t="s">
        <v>221</v>
      </c>
      <c r="G397" s="233"/>
      <c r="H397" s="235" t="s">
        <v>19</v>
      </c>
      <c r="I397" s="237"/>
      <c r="J397" s="233"/>
      <c r="K397" s="233"/>
      <c r="L397" s="238"/>
      <c r="M397" s="239"/>
      <c r="N397" s="240"/>
      <c r="O397" s="240"/>
      <c r="P397" s="240"/>
      <c r="Q397" s="240"/>
      <c r="R397" s="240"/>
      <c r="S397" s="240"/>
      <c r="T397" s="24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2" t="s">
        <v>152</v>
      </c>
      <c r="AU397" s="242" t="s">
        <v>86</v>
      </c>
      <c r="AV397" s="13" t="s">
        <v>84</v>
      </c>
      <c r="AW397" s="13" t="s">
        <v>35</v>
      </c>
      <c r="AX397" s="13" t="s">
        <v>76</v>
      </c>
      <c r="AY397" s="242" t="s">
        <v>140</v>
      </c>
    </row>
    <row r="398" s="14" customFormat="1">
      <c r="A398" s="14"/>
      <c r="B398" s="243"/>
      <c r="C398" s="244"/>
      <c r="D398" s="234" t="s">
        <v>152</v>
      </c>
      <c r="E398" s="245" t="s">
        <v>19</v>
      </c>
      <c r="F398" s="246" t="s">
        <v>381</v>
      </c>
      <c r="G398" s="244"/>
      <c r="H398" s="247">
        <v>12.4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3" t="s">
        <v>152</v>
      </c>
      <c r="AU398" s="253" t="s">
        <v>86</v>
      </c>
      <c r="AV398" s="14" t="s">
        <v>86</v>
      </c>
      <c r="AW398" s="14" t="s">
        <v>35</v>
      </c>
      <c r="AX398" s="14" t="s">
        <v>76</v>
      </c>
      <c r="AY398" s="253" t="s">
        <v>140</v>
      </c>
    </row>
    <row r="399" s="13" customFormat="1">
      <c r="A399" s="13"/>
      <c r="B399" s="232"/>
      <c r="C399" s="233"/>
      <c r="D399" s="234" t="s">
        <v>152</v>
      </c>
      <c r="E399" s="235" t="s">
        <v>19</v>
      </c>
      <c r="F399" s="236" t="s">
        <v>223</v>
      </c>
      <c r="G399" s="233"/>
      <c r="H399" s="235" t="s">
        <v>19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152</v>
      </c>
      <c r="AU399" s="242" t="s">
        <v>86</v>
      </c>
      <c r="AV399" s="13" t="s">
        <v>84</v>
      </c>
      <c r="AW399" s="13" t="s">
        <v>35</v>
      </c>
      <c r="AX399" s="13" t="s">
        <v>76</v>
      </c>
      <c r="AY399" s="242" t="s">
        <v>140</v>
      </c>
    </row>
    <row r="400" s="14" customFormat="1">
      <c r="A400" s="14"/>
      <c r="B400" s="243"/>
      <c r="C400" s="244"/>
      <c r="D400" s="234" t="s">
        <v>152</v>
      </c>
      <c r="E400" s="245" t="s">
        <v>19</v>
      </c>
      <c r="F400" s="246" t="s">
        <v>382</v>
      </c>
      <c r="G400" s="244"/>
      <c r="H400" s="247">
        <v>10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152</v>
      </c>
      <c r="AU400" s="253" t="s">
        <v>86</v>
      </c>
      <c r="AV400" s="14" t="s">
        <v>86</v>
      </c>
      <c r="AW400" s="14" t="s">
        <v>35</v>
      </c>
      <c r="AX400" s="14" t="s">
        <v>76</v>
      </c>
      <c r="AY400" s="253" t="s">
        <v>140</v>
      </c>
    </row>
    <row r="401" s="13" customFormat="1">
      <c r="A401" s="13"/>
      <c r="B401" s="232"/>
      <c r="C401" s="233"/>
      <c r="D401" s="234" t="s">
        <v>152</v>
      </c>
      <c r="E401" s="235" t="s">
        <v>19</v>
      </c>
      <c r="F401" s="236" t="s">
        <v>266</v>
      </c>
      <c r="G401" s="233"/>
      <c r="H401" s="235" t="s">
        <v>19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152</v>
      </c>
      <c r="AU401" s="242" t="s">
        <v>86</v>
      </c>
      <c r="AV401" s="13" t="s">
        <v>84</v>
      </c>
      <c r="AW401" s="13" t="s">
        <v>35</v>
      </c>
      <c r="AX401" s="13" t="s">
        <v>76</v>
      </c>
      <c r="AY401" s="242" t="s">
        <v>140</v>
      </c>
    </row>
    <row r="402" s="14" customFormat="1">
      <c r="A402" s="14"/>
      <c r="B402" s="243"/>
      <c r="C402" s="244"/>
      <c r="D402" s="234" t="s">
        <v>152</v>
      </c>
      <c r="E402" s="245" t="s">
        <v>19</v>
      </c>
      <c r="F402" s="246" t="s">
        <v>383</v>
      </c>
      <c r="G402" s="244"/>
      <c r="H402" s="247">
        <v>3.6000000000000001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152</v>
      </c>
      <c r="AU402" s="253" t="s">
        <v>86</v>
      </c>
      <c r="AV402" s="14" t="s">
        <v>86</v>
      </c>
      <c r="AW402" s="14" t="s">
        <v>35</v>
      </c>
      <c r="AX402" s="14" t="s">
        <v>76</v>
      </c>
      <c r="AY402" s="253" t="s">
        <v>140</v>
      </c>
    </row>
    <row r="403" s="13" customFormat="1">
      <c r="A403" s="13"/>
      <c r="B403" s="232"/>
      <c r="C403" s="233"/>
      <c r="D403" s="234" t="s">
        <v>152</v>
      </c>
      <c r="E403" s="235" t="s">
        <v>19</v>
      </c>
      <c r="F403" s="236" t="s">
        <v>268</v>
      </c>
      <c r="G403" s="233"/>
      <c r="H403" s="235" t="s">
        <v>19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152</v>
      </c>
      <c r="AU403" s="242" t="s">
        <v>86</v>
      </c>
      <c r="AV403" s="13" t="s">
        <v>84</v>
      </c>
      <c r="AW403" s="13" t="s">
        <v>35</v>
      </c>
      <c r="AX403" s="13" t="s">
        <v>76</v>
      </c>
      <c r="AY403" s="242" t="s">
        <v>140</v>
      </c>
    </row>
    <row r="404" s="14" customFormat="1">
      <c r="A404" s="14"/>
      <c r="B404" s="243"/>
      <c r="C404" s="244"/>
      <c r="D404" s="234" t="s">
        <v>152</v>
      </c>
      <c r="E404" s="245" t="s">
        <v>19</v>
      </c>
      <c r="F404" s="246" t="s">
        <v>384</v>
      </c>
      <c r="G404" s="244"/>
      <c r="H404" s="247">
        <v>49.799999999999997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3" t="s">
        <v>152</v>
      </c>
      <c r="AU404" s="253" t="s">
        <v>86</v>
      </c>
      <c r="AV404" s="14" t="s">
        <v>86</v>
      </c>
      <c r="AW404" s="14" t="s">
        <v>35</v>
      </c>
      <c r="AX404" s="14" t="s">
        <v>76</v>
      </c>
      <c r="AY404" s="253" t="s">
        <v>140</v>
      </c>
    </row>
    <row r="405" s="13" customFormat="1">
      <c r="A405" s="13"/>
      <c r="B405" s="232"/>
      <c r="C405" s="233"/>
      <c r="D405" s="234" t="s">
        <v>152</v>
      </c>
      <c r="E405" s="235" t="s">
        <v>19</v>
      </c>
      <c r="F405" s="236" t="s">
        <v>225</v>
      </c>
      <c r="G405" s="233"/>
      <c r="H405" s="235" t="s">
        <v>19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152</v>
      </c>
      <c r="AU405" s="242" t="s">
        <v>86</v>
      </c>
      <c r="AV405" s="13" t="s">
        <v>84</v>
      </c>
      <c r="AW405" s="13" t="s">
        <v>35</v>
      </c>
      <c r="AX405" s="13" t="s">
        <v>76</v>
      </c>
      <c r="AY405" s="242" t="s">
        <v>140</v>
      </c>
    </row>
    <row r="406" s="14" customFormat="1">
      <c r="A406" s="14"/>
      <c r="B406" s="243"/>
      <c r="C406" s="244"/>
      <c r="D406" s="234" t="s">
        <v>152</v>
      </c>
      <c r="E406" s="245" t="s">
        <v>19</v>
      </c>
      <c r="F406" s="246" t="s">
        <v>380</v>
      </c>
      <c r="G406" s="244"/>
      <c r="H406" s="247">
        <v>6.4000000000000004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3" t="s">
        <v>152</v>
      </c>
      <c r="AU406" s="253" t="s">
        <v>86</v>
      </c>
      <c r="AV406" s="14" t="s">
        <v>86</v>
      </c>
      <c r="AW406" s="14" t="s">
        <v>35</v>
      </c>
      <c r="AX406" s="14" t="s">
        <v>76</v>
      </c>
      <c r="AY406" s="253" t="s">
        <v>140</v>
      </c>
    </row>
    <row r="407" s="13" customFormat="1">
      <c r="A407" s="13"/>
      <c r="B407" s="232"/>
      <c r="C407" s="233"/>
      <c r="D407" s="234" t="s">
        <v>152</v>
      </c>
      <c r="E407" s="235" t="s">
        <v>19</v>
      </c>
      <c r="F407" s="236" t="s">
        <v>226</v>
      </c>
      <c r="G407" s="233"/>
      <c r="H407" s="235" t="s">
        <v>19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152</v>
      </c>
      <c r="AU407" s="242" t="s">
        <v>86</v>
      </c>
      <c r="AV407" s="13" t="s">
        <v>84</v>
      </c>
      <c r="AW407" s="13" t="s">
        <v>35</v>
      </c>
      <c r="AX407" s="13" t="s">
        <v>76</v>
      </c>
      <c r="AY407" s="242" t="s">
        <v>140</v>
      </c>
    </row>
    <row r="408" s="14" customFormat="1">
      <c r="A408" s="14"/>
      <c r="B408" s="243"/>
      <c r="C408" s="244"/>
      <c r="D408" s="234" t="s">
        <v>152</v>
      </c>
      <c r="E408" s="245" t="s">
        <v>19</v>
      </c>
      <c r="F408" s="246" t="s">
        <v>380</v>
      </c>
      <c r="G408" s="244"/>
      <c r="H408" s="247">
        <v>6.4000000000000004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152</v>
      </c>
      <c r="AU408" s="253" t="s">
        <v>86</v>
      </c>
      <c r="AV408" s="14" t="s">
        <v>86</v>
      </c>
      <c r="AW408" s="14" t="s">
        <v>35</v>
      </c>
      <c r="AX408" s="14" t="s">
        <v>76</v>
      </c>
      <c r="AY408" s="253" t="s">
        <v>140</v>
      </c>
    </row>
    <row r="409" s="13" customFormat="1">
      <c r="A409" s="13"/>
      <c r="B409" s="232"/>
      <c r="C409" s="233"/>
      <c r="D409" s="234" t="s">
        <v>152</v>
      </c>
      <c r="E409" s="235" t="s">
        <v>19</v>
      </c>
      <c r="F409" s="236" t="s">
        <v>227</v>
      </c>
      <c r="G409" s="233"/>
      <c r="H409" s="235" t="s">
        <v>19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152</v>
      </c>
      <c r="AU409" s="242" t="s">
        <v>86</v>
      </c>
      <c r="AV409" s="13" t="s">
        <v>84</v>
      </c>
      <c r="AW409" s="13" t="s">
        <v>35</v>
      </c>
      <c r="AX409" s="13" t="s">
        <v>76</v>
      </c>
      <c r="AY409" s="242" t="s">
        <v>140</v>
      </c>
    </row>
    <row r="410" s="14" customFormat="1">
      <c r="A410" s="14"/>
      <c r="B410" s="243"/>
      <c r="C410" s="244"/>
      <c r="D410" s="234" t="s">
        <v>152</v>
      </c>
      <c r="E410" s="245" t="s">
        <v>19</v>
      </c>
      <c r="F410" s="246" t="s">
        <v>385</v>
      </c>
      <c r="G410" s="244"/>
      <c r="H410" s="247">
        <v>6.2000000000000002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3" t="s">
        <v>152</v>
      </c>
      <c r="AU410" s="253" t="s">
        <v>86</v>
      </c>
      <c r="AV410" s="14" t="s">
        <v>86</v>
      </c>
      <c r="AW410" s="14" t="s">
        <v>35</v>
      </c>
      <c r="AX410" s="14" t="s">
        <v>76</v>
      </c>
      <c r="AY410" s="253" t="s">
        <v>140</v>
      </c>
    </row>
    <row r="411" s="13" customFormat="1">
      <c r="A411" s="13"/>
      <c r="B411" s="232"/>
      <c r="C411" s="233"/>
      <c r="D411" s="234" t="s">
        <v>152</v>
      </c>
      <c r="E411" s="235" t="s">
        <v>19</v>
      </c>
      <c r="F411" s="236" t="s">
        <v>228</v>
      </c>
      <c r="G411" s="233"/>
      <c r="H411" s="235" t="s">
        <v>19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152</v>
      </c>
      <c r="AU411" s="242" t="s">
        <v>86</v>
      </c>
      <c r="AV411" s="13" t="s">
        <v>84</v>
      </c>
      <c r="AW411" s="13" t="s">
        <v>35</v>
      </c>
      <c r="AX411" s="13" t="s">
        <v>76</v>
      </c>
      <c r="AY411" s="242" t="s">
        <v>140</v>
      </c>
    </row>
    <row r="412" s="14" customFormat="1">
      <c r="A412" s="14"/>
      <c r="B412" s="243"/>
      <c r="C412" s="244"/>
      <c r="D412" s="234" t="s">
        <v>152</v>
      </c>
      <c r="E412" s="245" t="s">
        <v>19</v>
      </c>
      <c r="F412" s="246" t="s">
        <v>385</v>
      </c>
      <c r="G412" s="244"/>
      <c r="H412" s="247">
        <v>6.2000000000000002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152</v>
      </c>
      <c r="AU412" s="253" t="s">
        <v>86</v>
      </c>
      <c r="AV412" s="14" t="s">
        <v>86</v>
      </c>
      <c r="AW412" s="14" t="s">
        <v>35</v>
      </c>
      <c r="AX412" s="14" t="s">
        <v>76</v>
      </c>
      <c r="AY412" s="253" t="s">
        <v>140</v>
      </c>
    </row>
    <row r="413" s="13" customFormat="1">
      <c r="A413" s="13"/>
      <c r="B413" s="232"/>
      <c r="C413" s="233"/>
      <c r="D413" s="234" t="s">
        <v>152</v>
      </c>
      <c r="E413" s="235" t="s">
        <v>19</v>
      </c>
      <c r="F413" s="236" t="s">
        <v>277</v>
      </c>
      <c r="G413" s="233"/>
      <c r="H413" s="235" t="s">
        <v>19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152</v>
      </c>
      <c r="AU413" s="242" t="s">
        <v>86</v>
      </c>
      <c r="AV413" s="13" t="s">
        <v>84</v>
      </c>
      <c r="AW413" s="13" t="s">
        <v>35</v>
      </c>
      <c r="AX413" s="13" t="s">
        <v>76</v>
      </c>
      <c r="AY413" s="242" t="s">
        <v>140</v>
      </c>
    </row>
    <row r="414" s="14" customFormat="1">
      <c r="A414" s="14"/>
      <c r="B414" s="243"/>
      <c r="C414" s="244"/>
      <c r="D414" s="234" t="s">
        <v>152</v>
      </c>
      <c r="E414" s="245" t="s">
        <v>19</v>
      </c>
      <c r="F414" s="246" t="s">
        <v>386</v>
      </c>
      <c r="G414" s="244"/>
      <c r="H414" s="247">
        <v>6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3" t="s">
        <v>152</v>
      </c>
      <c r="AU414" s="253" t="s">
        <v>86</v>
      </c>
      <c r="AV414" s="14" t="s">
        <v>86</v>
      </c>
      <c r="AW414" s="14" t="s">
        <v>35</v>
      </c>
      <c r="AX414" s="14" t="s">
        <v>76</v>
      </c>
      <c r="AY414" s="253" t="s">
        <v>140</v>
      </c>
    </row>
    <row r="415" s="13" customFormat="1">
      <c r="A415" s="13"/>
      <c r="B415" s="232"/>
      <c r="C415" s="233"/>
      <c r="D415" s="234" t="s">
        <v>152</v>
      </c>
      <c r="E415" s="235" t="s">
        <v>19</v>
      </c>
      <c r="F415" s="236" t="s">
        <v>279</v>
      </c>
      <c r="G415" s="233"/>
      <c r="H415" s="235" t="s">
        <v>19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152</v>
      </c>
      <c r="AU415" s="242" t="s">
        <v>86</v>
      </c>
      <c r="AV415" s="13" t="s">
        <v>84</v>
      </c>
      <c r="AW415" s="13" t="s">
        <v>35</v>
      </c>
      <c r="AX415" s="13" t="s">
        <v>76</v>
      </c>
      <c r="AY415" s="242" t="s">
        <v>140</v>
      </c>
    </row>
    <row r="416" s="14" customFormat="1">
      <c r="A416" s="14"/>
      <c r="B416" s="243"/>
      <c r="C416" s="244"/>
      <c r="D416" s="234" t="s">
        <v>152</v>
      </c>
      <c r="E416" s="245" t="s">
        <v>19</v>
      </c>
      <c r="F416" s="246" t="s">
        <v>386</v>
      </c>
      <c r="G416" s="244"/>
      <c r="H416" s="247">
        <v>6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152</v>
      </c>
      <c r="AU416" s="253" t="s">
        <v>86</v>
      </c>
      <c r="AV416" s="14" t="s">
        <v>86</v>
      </c>
      <c r="AW416" s="14" t="s">
        <v>35</v>
      </c>
      <c r="AX416" s="14" t="s">
        <v>76</v>
      </c>
      <c r="AY416" s="253" t="s">
        <v>140</v>
      </c>
    </row>
    <row r="417" s="13" customFormat="1">
      <c r="A417" s="13"/>
      <c r="B417" s="232"/>
      <c r="C417" s="233"/>
      <c r="D417" s="234" t="s">
        <v>152</v>
      </c>
      <c r="E417" s="235" t="s">
        <v>19</v>
      </c>
      <c r="F417" s="236" t="s">
        <v>230</v>
      </c>
      <c r="G417" s="233"/>
      <c r="H417" s="235" t="s">
        <v>19</v>
      </c>
      <c r="I417" s="237"/>
      <c r="J417" s="233"/>
      <c r="K417" s="233"/>
      <c r="L417" s="238"/>
      <c r="M417" s="239"/>
      <c r="N417" s="240"/>
      <c r="O417" s="240"/>
      <c r="P417" s="240"/>
      <c r="Q417" s="240"/>
      <c r="R417" s="240"/>
      <c r="S417" s="240"/>
      <c r="T417" s="24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2" t="s">
        <v>152</v>
      </c>
      <c r="AU417" s="242" t="s">
        <v>86</v>
      </c>
      <c r="AV417" s="13" t="s">
        <v>84</v>
      </c>
      <c r="AW417" s="13" t="s">
        <v>35</v>
      </c>
      <c r="AX417" s="13" t="s">
        <v>76</v>
      </c>
      <c r="AY417" s="242" t="s">
        <v>140</v>
      </c>
    </row>
    <row r="418" s="14" customFormat="1">
      <c r="A418" s="14"/>
      <c r="B418" s="243"/>
      <c r="C418" s="244"/>
      <c r="D418" s="234" t="s">
        <v>152</v>
      </c>
      <c r="E418" s="245" t="s">
        <v>19</v>
      </c>
      <c r="F418" s="246" t="s">
        <v>387</v>
      </c>
      <c r="G418" s="244"/>
      <c r="H418" s="247">
        <v>12</v>
      </c>
      <c r="I418" s="248"/>
      <c r="J418" s="244"/>
      <c r="K418" s="244"/>
      <c r="L418" s="249"/>
      <c r="M418" s="250"/>
      <c r="N418" s="251"/>
      <c r="O418" s="251"/>
      <c r="P418" s="251"/>
      <c r="Q418" s="251"/>
      <c r="R418" s="251"/>
      <c r="S418" s="251"/>
      <c r="T418" s="25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3" t="s">
        <v>152</v>
      </c>
      <c r="AU418" s="253" t="s">
        <v>86</v>
      </c>
      <c r="AV418" s="14" t="s">
        <v>86</v>
      </c>
      <c r="AW418" s="14" t="s">
        <v>35</v>
      </c>
      <c r="AX418" s="14" t="s">
        <v>76</v>
      </c>
      <c r="AY418" s="253" t="s">
        <v>140</v>
      </c>
    </row>
    <row r="419" s="13" customFormat="1">
      <c r="A419" s="13"/>
      <c r="B419" s="232"/>
      <c r="C419" s="233"/>
      <c r="D419" s="234" t="s">
        <v>152</v>
      </c>
      <c r="E419" s="235" t="s">
        <v>19</v>
      </c>
      <c r="F419" s="236" t="s">
        <v>284</v>
      </c>
      <c r="G419" s="233"/>
      <c r="H419" s="235" t="s">
        <v>19</v>
      </c>
      <c r="I419" s="237"/>
      <c r="J419" s="233"/>
      <c r="K419" s="233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152</v>
      </c>
      <c r="AU419" s="242" t="s">
        <v>86</v>
      </c>
      <c r="AV419" s="13" t="s">
        <v>84</v>
      </c>
      <c r="AW419" s="13" t="s">
        <v>35</v>
      </c>
      <c r="AX419" s="13" t="s">
        <v>76</v>
      </c>
      <c r="AY419" s="242" t="s">
        <v>140</v>
      </c>
    </row>
    <row r="420" s="14" customFormat="1">
      <c r="A420" s="14"/>
      <c r="B420" s="243"/>
      <c r="C420" s="244"/>
      <c r="D420" s="234" t="s">
        <v>152</v>
      </c>
      <c r="E420" s="245" t="s">
        <v>19</v>
      </c>
      <c r="F420" s="246" t="s">
        <v>388</v>
      </c>
      <c r="G420" s="244"/>
      <c r="H420" s="247">
        <v>49.200000000000003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3" t="s">
        <v>152</v>
      </c>
      <c r="AU420" s="253" t="s">
        <v>86</v>
      </c>
      <c r="AV420" s="14" t="s">
        <v>86</v>
      </c>
      <c r="AW420" s="14" t="s">
        <v>35</v>
      </c>
      <c r="AX420" s="14" t="s">
        <v>76</v>
      </c>
      <c r="AY420" s="253" t="s">
        <v>140</v>
      </c>
    </row>
    <row r="421" s="13" customFormat="1">
      <c r="A421" s="13"/>
      <c r="B421" s="232"/>
      <c r="C421" s="233"/>
      <c r="D421" s="234" t="s">
        <v>152</v>
      </c>
      <c r="E421" s="235" t="s">
        <v>19</v>
      </c>
      <c r="F421" s="236" t="s">
        <v>290</v>
      </c>
      <c r="G421" s="233"/>
      <c r="H421" s="235" t="s">
        <v>19</v>
      </c>
      <c r="I421" s="237"/>
      <c r="J421" s="233"/>
      <c r="K421" s="233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152</v>
      </c>
      <c r="AU421" s="242" t="s">
        <v>86</v>
      </c>
      <c r="AV421" s="13" t="s">
        <v>84</v>
      </c>
      <c r="AW421" s="13" t="s">
        <v>35</v>
      </c>
      <c r="AX421" s="13" t="s">
        <v>76</v>
      </c>
      <c r="AY421" s="242" t="s">
        <v>140</v>
      </c>
    </row>
    <row r="422" s="14" customFormat="1">
      <c r="A422" s="14"/>
      <c r="B422" s="243"/>
      <c r="C422" s="244"/>
      <c r="D422" s="234" t="s">
        <v>152</v>
      </c>
      <c r="E422" s="245" t="s">
        <v>19</v>
      </c>
      <c r="F422" s="246" t="s">
        <v>389</v>
      </c>
      <c r="G422" s="244"/>
      <c r="H422" s="247">
        <v>7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3" t="s">
        <v>152</v>
      </c>
      <c r="AU422" s="253" t="s">
        <v>86</v>
      </c>
      <c r="AV422" s="14" t="s">
        <v>86</v>
      </c>
      <c r="AW422" s="14" t="s">
        <v>35</v>
      </c>
      <c r="AX422" s="14" t="s">
        <v>76</v>
      </c>
      <c r="AY422" s="253" t="s">
        <v>140</v>
      </c>
    </row>
    <row r="423" s="13" customFormat="1">
      <c r="A423" s="13"/>
      <c r="B423" s="232"/>
      <c r="C423" s="233"/>
      <c r="D423" s="234" t="s">
        <v>152</v>
      </c>
      <c r="E423" s="235" t="s">
        <v>19</v>
      </c>
      <c r="F423" s="236" t="s">
        <v>233</v>
      </c>
      <c r="G423" s="233"/>
      <c r="H423" s="235" t="s">
        <v>19</v>
      </c>
      <c r="I423" s="237"/>
      <c r="J423" s="233"/>
      <c r="K423" s="233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152</v>
      </c>
      <c r="AU423" s="242" t="s">
        <v>86</v>
      </c>
      <c r="AV423" s="13" t="s">
        <v>84</v>
      </c>
      <c r="AW423" s="13" t="s">
        <v>35</v>
      </c>
      <c r="AX423" s="13" t="s">
        <v>76</v>
      </c>
      <c r="AY423" s="242" t="s">
        <v>140</v>
      </c>
    </row>
    <row r="424" s="14" customFormat="1">
      <c r="A424" s="14"/>
      <c r="B424" s="243"/>
      <c r="C424" s="244"/>
      <c r="D424" s="234" t="s">
        <v>152</v>
      </c>
      <c r="E424" s="245" t="s">
        <v>19</v>
      </c>
      <c r="F424" s="246" t="s">
        <v>390</v>
      </c>
      <c r="G424" s="244"/>
      <c r="H424" s="247">
        <v>6.7999999999999998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3" t="s">
        <v>152</v>
      </c>
      <c r="AU424" s="253" t="s">
        <v>86</v>
      </c>
      <c r="AV424" s="14" t="s">
        <v>86</v>
      </c>
      <c r="AW424" s="14" t="s">
        <v>35</v>
      </c>
      <c r="AX424" s="14" t="s">
        <v>76</v>
      </c>
      <c r="AY424" s="253" t="s">
        <v>140</v>
      </c>
    </row>
    <row r="425" s="13" customFormat="1">
      <c r="A425" s="13"/>
      <c r="B425" s="232"/>
      <c r="C425" s="233"/>
      <c r="D425" s="234" t="s">
        <v>152</v>
      </c>
      <c r="E425" s="235" t="s">
        <v>19</v>
      </c>
      <c r="F425" s="236" t="s">
        <v>391</v>
      </c>
      <c r="G425" s="233"/>
      <c r="H425" s="235" t="s">
        <v>19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152</v>
      </c>
      <c r="AU425" s="242" t="s">
        <v>86</v>
      </c>
      <c r="AV425" s="13" t="s">
        <v>84</v>
      </c>
      <c r="AW425" s="13" t="s">
        <v>35</v>
      </c>
      <c r="AX425" s="13" t="s">
        <v>76</v>
      </c>
      <c r="AY425" s="242" t="s">
        <v>140</v>
      </c>
    </row>
    <row r="426" s="14" customFormat="1">
      <c r="A426" s="14"/>
      <c r="B426" s="243"/>
      <c r="C426" s="244"/>
      <c r="D426" s="234" t="s">
        <v>152</v>
      </c>
      <c r="E426" s="245" t="s">
        <v>19</v>
      </c>
      <c r="F426" s="246" t="s">
        <v>392</v>
      </c>
      <c r="G426" s="244"/>
      <c r="H426" s="247">
        <v>4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152</v>
      </c>
      <c r="AU426" s="253" t="s">
        <v>86</v>
      </c>
      <c r="AV426" s="14" t="s">
        <v>86</v>
      </c>
      <c r="AW426" s="14" t="s">
        <v>35</v>
      </c>
      <c r="AX426" s="14" t="s">
        <v>76</v>
      </c>
      <c r="AY426" s="253" t="s">
        <v>140</v>
      </c>
    </row>
    <row r="427" s="15" customFormat="1">
      <c r="A427" s="15"/>
      <c r="B427" s="254"/>
      <c r="C427" s="255"/>
      <c r="D427" s="234" t="s">
        <v>152</v>
      </c>
      <c r="E427" s="256" t="s">
        <v>19</v>
      </c>
      <c r="F427" s="257" t="s">
        <v>162</v>
      </c>
      <c r="G427" s="255"/>
      <c r="H427" s="258">
        <v>205.28800000000001</v>
      </c>
      <c r="I427" s="259"/>
      <c r="J427" s="255"/>
      <c r="K427" s="255"/>
      <c r="L427" s="260"/>
      <c r="M427" s="261"/>
      <c r="N427" s="262"/>
      <c r="O427" s="262"/>
      <c r="P427" s="262"/>
      <c r="Q427" s="262"/>
      <c r="R427" s="262"/>
      <c r="S427" s="262"/>
      <c r="T427" s="263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4" t="s">
        <v>152</v>
      </c>
      <c r="AU427" s="264" t="s">
        <v>86</v>
      </c>
      <c r="AV427" s="15" t="s">
        <v>148</v>
      </c>
      <c r="AW427" s="15" t="s">
        <v>35</v>
      </c>
      <c r="AX427" s="15" t="s">
        <v>84</v>
      </c>
      <c r="AY427" s="264" t="s">
        <v>140</v>
      </c>
    </row>
    <row r="428" s="12" customFormat="1" ht="22.8" customHeight="1">
      <c r="A428" s="12"/>
      <c r="B428" s="198"/>
      <c r="C428" s="199"/>
      <c r="D428" s="200" t="s">
        <v>75</v>
      </c>
      <c r="E428" s="212" t="s">
        <v>295</v>
      </c>
      <c r="F428" s="212" t="s">
        <v>393</v>
      </c>
      <c r="G428" s="199"/>
      <c r="H428" s="199"/>
      <c r="I428" s="202"/>
      <c r="J428" s="213">
        <f>BK428</f>
        <v>0</v>
      </c>
      <c r="K428" s="199"/>
      <c r="L428" s="204"/>
      <c r="M428" s="205"/>
      <c r="N428" s="206"/>
      <c r="O428" s="206"/>
      <c r="P428" s="207">
        <f>SUM(P429:P619)</f>
        <v>0</v>
      </c>
      <c r="Q428" s="206"/>
      <c r="R428" s="207">
        <f>SUM(R429:R619)</f>
        <v>0.15661375999999999</v>
      </c>
      <c r="S428" s="206"/>
      <c r="T428" s="208">
        <f>SUM(T429:T619)</f>
        <v>2.7074980000000002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09" t="s">
        <v>84</v>
      </c>
      <c r="AT428" s="210" t="s">
        <v>75</v>
      </c>
      <c r="AU428" s="210" t="s">
        <v>84</v>
      </c>
      <c r="AY428" s="209" t="s">
        <v>140</v>
      </c>
      <c r="BK428" s="211">
        <f>SUM(BK429:BK619)</f>
        <v>0</v>
      </c>
    </row>
    <row r="429" s="2" customFormat="1" ht="24.15" customHeight="1">
      <c r="A429" s="40"/>
      <c r="B429" s="41"/>
      <c r="C429" s="214" t="s">
        <v>8</v>
      </c>
      <c r="D429" s="214" t="s">
        <v>143</v>
      </c>
      <c r="E429" s="215" t="s">
        <v>394</v>
      </c>
      <c r="F429" s="216" t="s">
        <v>395</v>
      </c>
      <c r="G429" s="217" t="s">
        <v>146</v>
      </c>
      <c r="H429" s="218">
        <v>882.84400000000005</v>
      </c>
      <c r="I429" s="219"/>
      <c r="J429" s="220">
        <f>ROUND(I429*H429,2)</f>
        <v>0</v>
      </c>
      <c r="K429" s="216" t="s">
        <v>147</v>
      </c>
      <c r="L429" s="46"/>
      <c r="M429" s="221" t="s">
        <v>19</v>
      </c>
      <c r="N429" s="222" t="s">
        <v>47</v>
      </c>
      <c r="O429" s="86"/>
      <c r="P429" s="223">
        <f>O429*H429</f>
        <v>0</v>
      </c>
      <c r="Q429" s="223">
        <v>0.00012999999999999999</v>
      </c>
      <c r="R429" s="223">
        <f>Q429*H429</f>
        <v>0.11476971999999999</v>
      </c>
      <c r="S429" s="223">
        <v>0</v>
      </c>
      <c r="T429" s="224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25" t="s">
        <v>148</v>
      </c>
      <c r="AT429" s="225" t="s">
        <v>143</v>
      </c>
      <c r="AU429" s="225" t="s">
        <v>86</v>
      </c>
      <c r="AY429" s="19" t="s">
        <v>140</v>
      </c>
      <c r="BE429" s="226">
        <f>IF(N429="základní",J429,0)</f>
        <v>0</v>
      </c>
      <c r="BF429" s="226">
        <f>IF(N429="snížená",J429,0)</f>
        <v>0</v>
      </c>
      <c r="BG429" s="226">
        <f>IF(N429="zákl. přenesená",J429,0)</f>
        <v>0</v>
      </c>
      <c r="BH429" s="226">
        <f>IF(N429="sníž. přenesená",J429,0)</f>
        <v>0</v>
      </c>
      <c r="BI429" s="226">
        <f>IF(N429="nulová",J429,0)</f>
        <v>0</v>
      </c>
      <c r="BJ429" s="19" t="s">
        <v>84</v>
      </c>
      <c r="BK429" s="226">
        <f>ROUND(I429*H429,2)</f>
        <v>0</v>
      </c>
      <c r="BL429" s="19" t="s">
        <v>148</v>
      </c>
      <c r="BM429" s="225" t="s">
        <v>396</v>
      </c>
    </row>
    <row r="430" s="2" customFormat="1">
      <c r="A430" s="40"/>
      <c r="B430" s="41"/>
      <c r="C430" s="42"/>
      <c r="D430" s="227" t="s">
        <v>150</v>
      </c>
      <c r="E430" s="42"/>
      <c r="F430" s="228" t="s">
        <v>397</v>
      </c>
      <c r="G430" s="42"/>
      <c r="H430" s="42"/>
      <c r="I430" s="229"/>
      <c r="J430" s="42"/>
      <c r="K430" s="42"/>
      <c r="L430" s="46"/>
      <c r="M430" s="230"/>
      <c r="N430" s="231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150</v>
      </c>
      <c r="AU430" s="19" t="s">
        <v>86</v>
      </c>
    </row>
    <row r="431" s="13" customFormat="1">
      <c r="A431" s="13"/>
      <c r="B431" s="232"/>
      <c r="C431" s="233"/>
      <c r="D431" s="234" t="s">
        <v>152</v>
      </c>
      <c r="E431" s="235" t="s">
        <v>19</v>
      </c>
      <c r="F431" s="236" t="s">
        <v>300</v>
      </c>
      <c r="G431" s="233"/>
      <c r="H431" s="235" t="s">
        <v>19</v>
      </c>
      <c r="I431" s="237"/>
      <c r="J431" s="233"/>
      <c r="K431" s="233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152</v>
      </c>
      <c r="AU431" s="242" t="s">
        <v>86</v>
      </c>
      <c r="AV431" s="13" t="s">
        <v>84</v>
      </c>
      <c r="AW431" s="13" t="s">
        <v>35</v>
      </c>
      <c r="AX431" s="13" t="s">
        <v>76</v>
      </c>
      <c r="AY431" s="242" t="s">
        <v>140</v>
      </c>
    </row>
    <row r="432" s="14" customFormat="1">
      <c r="A432" s="14"/>
      <c r="B432" s="243"/>
      <c r="C432" s="244"/>
      <c r="D432" s="234" t="s">
        <v>152</v>
      </c>
      <c r="E432" s="245" t="s">
        <v>19</v>
      </c>
      <c r="F432" s="246" t="s">
        <v>301</v>
      </c>
      <c r="G432" s="244"/>
      <c r="H432" s="247">
        <v>123.83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3" t="s">
        <v>152</v>
      </c>
      <c r="AU432" s="253" t="s">
        <v>86</v>
      </c>
      <c r="AV432" s="14" t="s">
        <v>86</v>
      </c>
      <c r="AW432" s="14" t="s">
        <v>35</v>
      </c>
      <c r="AX432" s="14" t="s">
        <v>76</v>
      </c>
      <c r="AY432" s="253" t="s">
        <v>140</v>
      </c>
    </row>
    <row r="433" s="13" customFormat="1">
      <c r="A433" s="13"/>
      <c r="B433" s="232"/>
      <c r="C433" s="233"/>
      <c r="D433" s="234" t="s">
        <v>152</v>
      </c>
      <c r="E433" s="235" t="s">
        <v>19</v>
      </c>
      <c r="F433" s="236" t="s">
        <v>302</v>
      </c>
      <c r="G433" s="233"/>
      <c r="H433" s="235" t="s">
        <v>19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152</v>
      </c>
      <c r="AU433" s="242" t="s">
        <v>86</v>
      </c>
      <c r="AV433" s="13" t="s">
        <v>84</v>
      </c>
      <c r="AW433" s="13" t="s">
        <v>35</v>
      </c>
      <c r="AX433" s="13" t="s">
        <v>76</v>
      </c>
      <c r="AY433" s="242" t="s">
        <v>140</v>
      </c>
    </row>
    <row r="434" s="14" customFormat="1">
      <c r="A434" s="14"/>
      <c r="B434" s="243"/>
      <c r="C434" s="244"/>
      <c r="D434" s="234" t="s">
        <v>152</v>
      </c>
      <c r="E434" s="245" t="s">
        <v>19</v>
      </c>
      <c r="F434" s="246" t="s">
        <v>303</v>
      </c>
      <c r="G434" s="244"/>
      <c r="H434" s="247">
        <v>1.6799999999999999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3" t="s">
        <v>152</v>
      </c>
      <c r="AU434" s="253" t="s">
        <v>86</v>
      </c>
      <c r="AV434" s="14" t="s">
        <v>86</v>
      </c>
      <c r="AW434" s="14" t="s">
        <v>35</v>
      </c>
      <c r="AX434" s="14" t="s">
        <v>76</v>
      </c>
      <c r="AY434" s="253" t="s">
        <v>140</v>
      </c>
    </row>
    <row r="435" s="13" customFormat="1">
      <c r="A435" s="13"/>
      <c r="B435" s="232"/>
      <c r="C435" s="233"/>
      <c r="D435" s="234" t="s">
        <v>152</v>
      </c>
      <c r="E435" s="235" t="s">
        <v>19</v>
      </c>
      <c r="F435" s="236" t="s">
        <v>304</v>
      </c>
      <c r="G435" s="233"/>
      <c r="H435" s="235" t="s">
        <v>19</v>
      </c>
      <c r="I435" s="237"/>
      <c r="J435" s="233"/>
      <c r="K435" s="233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152</v>
      </c>
      <c r="AU435" s="242" t="s">
        <v>86</v>
      </c>
      <c r="AV435" s="13" t="s">
        <v>84</v>
      </c>
      <c r="AW435" s="13" t="s">
        <v>35</v>
      </c>
      <c r="AX435" s="13" t="s">
        <v>76</v>
      </c>
      <c r="AY435" s="242" t="s">
        <v>140</v>
      </c>
    </row>
    <row r="436" s="14" customFormat="1">
      <c r="A436" s="14"/>
      <c r="B436" s="243"/>
      <c r="C436" s="244"/>
      <c r="D436" s="234" t="s">
        <v>152</v>
      </c>
      <c r="E436" s="245" t="s">
        <v>19</v>
      </c>
      <c r="F436" s="246" t="s">
        <v>305</v>
      </c>
      <c r="G436" s="244"/>
      <c r="H436" s="247">
        <v>22.562000000000001</v>
      </c>
      <c r="I436" s="248"/>
      <c r="J436" s="244"/>
      <c r="K436" s="244"/>
      <c r="L436" s="249"/>
      <c r="M436" s="250"/>
      <c r="N436" s="251"/>
      <c r="O436" s="251"/>
      <c r="P436" s="251"/>
      <c r="Q436" s="251"/>
      <c r="R436" s="251"/>
      <c r="S436" s="251"/>
      <c r="T436" s="25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3" t="s">
        <v>152</v>
      </c>
      <c r="AU436" s="253" t="s">
        <v>86</v>
      </c>
      <c r="AV436" s="14" t="s">
        <v>86</v>
      </c>
      <c r="AW436" s="14" t="s">
        <v>35</v>
      </c>
      <c r="AX436" s="14" t="s">
        <v>76</v>
      </c>
      <c r="AY436" s="253" t="s">
        <v>140</v>
      </c>
    </row>
    <row r="437" s="13" customFormat="1">
      <c r="A437" s="13"/>
      <c r="B437" s="232"/>
      <c r="C437" s="233"/>
      <c r="D437" s="234" t="s">
        <v>152</v>
      </c>
      <c r="E437" s="235" t="s">
        <v>19</v>
      </c>
      <c r="F437" s="236" t="s">
        <v>306</v>
      </c>
      <c r="G437" s="233"/>
      <c r="H437" s="235" t="s">
        <v>19</v>
      </c>
      <c r="I437" s="237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152</v>
      </c>
      <c r="AU437" s="242" t="s">
        <v>86</v>
      </c>
      <c r="AV437" s="13" t="s">
        <v>84</v>
      </c>
      <c r="AW437" s="13" t="s">
        <v>35</v>
      </c>
      <c r="AX437" s="13" t="s">
        <v>76</v>
      </c>
      <c r="AY437" s="242" t="s">
        <v>140</v>
      </c>
    </row>
    <row r="438" s="14" customFormat="1">
      <c r="A438" s="14"/>
      <c r="B438" s="243"/>
      <c r="C438" s="244"/>
      <c r="D438" s="234" t="s">
        <v>152</v>
      </c>
      <c r="E438" s="245" t="s">
        <v>19</v>
      </c>
      <c r="F438" s="246" t="s">
        <v>307</v>
      </c>
      <c r="G438" s="244"/>
      <c r="H438" s="247">
        <v>22.928999999999998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3" t="s">
        <v>152</v>
      </c>
      <c r="AU438" s="253" t="s">
        <v>86</v>
      </c>
      <c r="AV438" s="14" t="s">
        <v>86</v>
      </c>
      <c r="AW438" s="14" t="s">
        <v>35</v>
      </c>
      <c r="AX438" s="14" t="s">
        <v>76</v>
      </c>
      <c r="AY438" s="253" t="s">
        <v>140</v>
      </c>
    </row>
    <row r="439" s="13" customFormat="1">
      <c r="A439" s="13"/>
      <c r="B439" s="232"/>
      <c r="C439" s="233"/>
      <c r="D439" s="234" t="s">
        <v>152</v>
      </c>
      <c r="E439" s="235" t="s">
        <v>19</v>
      </c>
      <c r="F439" s="236" t="s">
        <v>308</v>
      </c>
      <c r="G439" s="233"/>
      <c r="H439" s="235" t="s">
        <v>19</v>
      </c>
      <c r="I439" s="237"/>
      <c r="J439" s="233"/>
      <c r="K439" s="233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152</v>
      </c>
      <c r="AU439" s="242" t="s">
        <v>86</v>
      </c>
      <c r="AV439" s="13" t="s">
        <v>84</v>
      </c>
      <c r="AW439" s="13" t="s">
        <v>35</v>
      </c>
      <c r="AX439" s="13" t="s">
        <v>76</v>
      </c>
      <c r="AY439" s="242" t="s">
        <v>140</v>
      </c>
    </row>
    <row r="440" s="14" customFormat="1">
      <c r="A440" s="14"/>
      <c r="B440" s="243"/>
      <c r="C440" s="244"/>
      <c r="D440" s="234" t="s">
        <v>152</v>
      </c>
      <c r="E440" s="245" t="s">
        <v>19</v>
      </c>
      <c r="F440" s="246" t="s">
        <v>309</v>
      </c>
      <c r="G440" s="244"/>
      <c r="H440" s="247">
        <v>51.917999999999999</v>
      </c>
      <c r="I440" s="248"/>
      <c r="J440" s="244"/>
      <c r="K440" s="244"/>
      <c r="L440" s="249"/>
      <c r="M440" s="250"/>
      <c r="N440" s="251"/>
      <c r="O440" s="251"/>
      <c r="P440" s="251"/>
      <c r="Q440" s="251"/>
      <c r="R440" s="251"/>
      <c r="S440" s="251"/>
      <c r="T440" s="25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3" t="s">
        <v>152</v>
      </c>
      <c r="AU440" s="253" t="s">
        <v>86</v>
      </c>
      <c r="AV440" s="14" t="s">
        <v>86</v>
      </c>
      <c r="AW440" s="14" t="s">
        <v>35</v>
      </c>
      <c r="AX440" s="14" t="s">
        <v>76</v>
      </c>
      <c r="AY440" s="253" t="s">
        <v>140</v>
      </c>
    </row>
    <row r="441" s="13" customFormat="1">
      <c r="A441" s="13"/>
      <c r="B441" s="232"/>
      <c r="C441" s="233"/>
      <c r="D441" s="234" t="s">
        <v>152</v>
      </c>
      <c r="E441" s="235" t="s">
        <v>19</v>
      </c>
      <c r="F441" s="236" t="s">
        <v>310</v>
      </c>
      <c r="G441" s="233"/>
      <c r="H441" s="235" t="s">
        <v>19</v>
      </c>
      <c r="I441" s="237"/>
      <c r="J441" s="233"/>
      <c r="K441" s="233"/>
      <c r="L441" s="238"/>
      <c r="M441" s="239"/>
      <c r="N441" s="240"/>
      <c r="O441" s="240"/>
      <c r="P441" s="240"/>
      <c r="Q441" s="240"/>
      <c r="R441" s="240"/>
      <c r="S441" s="240"/>
      <c r="T441" s="24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2" t="s">
        <v>152</v>
      </c>
      <c r="AU441" s="242" t="s">
        <v>86</v>
      </c>
      <c r="AV441" s="13" t="s">
        <v>84</v>
      </c>
      <c r="AW441" s="13" t="s">
        <v>35</v>
      </c>
      <c r="AX441" s="13" t="s">
        <v>76</v>
      </c>
      <c r="AY441" s="242" t="s">
        <v>140</v>
      </c>
    </row>
    <row r="442" s="14" customFormat="1">
      <c r="A442" s="14"/>
      <c r="B442" s="243"/>
      <c r="C442" s="244"/>
      <c r="D442" s="234" t="s">
        <v>152</v>
      </c>
      <c r="E442" s="245" t="s">
        <v>19</v>
      </c>
      <c r="F442" s="246" t="s">
        <v>311</v>
      </c>
      <c r="G442" s="244"/>
      <c r="H442" s="247">
        <v>16.010000000000002</v>
      </c>
      <c r="I442" s="248"/>
      <c r="J442" s="244"/>
      <c r="K442" s="244"/>
      <c r="L442" s="249"/>
      <c r="M442" s="250"/>
      <c r="N442" s="251"/>
      <c r="O442" s="251"/>
      <c r="P442" s="251"/>
      <c r="Q442" s="251"/>
      <c r="R442" s="251"/>
      <c r="S442" s="251"/>
      <c r="T442" s="25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3" t="s">
        <v>152</v>
      </c>
      <c r="AU442" s="253" t="s">
        <v>86</v>
      </c>
      <c r="AV442" s="14" t="s">
        <v>86</v>
      </c>
      <c r="AW442" s="14" t="s">
        <v>35</v>
      </c>
      <c r="AX442" s="14" t="s">
        <v>76</v>
      </c>
      <c r="AY442" s="253" t="s">
        <v>140</v>
      </c>
    </row>
    <row r="443" s="13" customFormat="1">
      <c r="A443" s="13"/>
      <c r="B443" s="232"/>
      <c r="C443" s="233"/>
      <c r="D443" s="234" t="s">
        <v>152</v>
      </c>
      <c r="E443" s="235" t="s">
        <v>19</v>
      </c>
      <c r="F443" s="236" t="s">
        <v>312</v>
      </c>
      <c r="G443" s="233"/>
      <c r="H443" s="235" t="s">
        <v>19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152</v>
      </c>
      <c r="AU443" s="242" t="s">
        <v>86</v>
      </c>
      <c r="AV443" s="13" t="s">
        <v>84</v>
      </c>
      <c r="AW443" s="13" t="s">
        <v>35</v>
      </c>
      <c r="AX443" s="13" t="s">
        <v>76</v>
      </c>
      <c r="AY443" s="242" t="s">
        <v>140</v>
      </c>
    </row>
    <row r="444" s="14" customFormat="1">
      <c r="A444" s="14"/>
      <c r="B444" s="243"/>
      <c r="C444" s="244"/>
      <c r="D444" s="234" t="s">
        <v>152</v>
      </c>
      <c r="E444" s="245" t="s">
        <v>19</v>
      </c>
      <c r="F444" s="246" t="s">
        <v>313</v>
      </c>
      <c r="G444" s="244"/>
      <c r="H444" s="247">
        <v>44.840000000000003</v>
      </c>
      <c r="I444" s="248"/>
      <c r="J444" s="244"/>
      <c r="K444" s="244"/>
      <c r="L444" s="249"/>
      <c r="M444" s="250"/>
      <c r="N444" s="251"/>
      <c r="O444" s="251"/>
      <c r="P444" s="251"/>
      <c r="Q444" s="251"/>
      <c r="R444" s="251"/>
      <c r="S444" s="251"/>
      <c r="T444" s="25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3" t="s">
        <v>152</v>
      </c>
      <c r="AU444" s="253" t="s">
        <v>86</v>
      </c>
      <c r="AV444" s="14" t="s">
        <v>86</v>
      </c>
      <c r="AW444" s="14" t="s">
        <v>35</v>
      </c>
      <c r="AX444" s="14" t="s">
        <v>76</v>
      </c>
      <c r="AY444" s="253" t="s">
        <v>140</v>
      </c>
    </row>
    <row r="445" s="13" customFormat="1">
      <c r="A445" s="13"/>
      <c r="B445" s="232"/>
      <c r="C445" s="233"/>
      <c r="D445" s="234" t="s">
        <v>152</v>
      </c>
      <c r="E445" s="235" t="s">
        <v>19</v>
      </c>
      <c r="F445" s="236" t="s">
        <v>314</v>
      </c>
      <c r="G445" s="233"/>
      <c r="H445" s="235" t="s">
        <v>19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152</v>
      </c>
      <c r="AU445" s="242" t="s">
        <v>86</v>
      </c>
      <c r="AV445" s="13" t="s">
        <v>84</v>
      </c>
      <c r="AW445" s="13" t="s">
        <v>35</v>
      </c>
      <c r="AX445" s="13" t="s">
        <v>76</v>
      </c>
      <c r="AY445" s="242" t="s">
        <v>140</v>
      </c>
    </row>
    <row r="446" s="14" customFormat="1">
      <c r="A446" s="14"/>
      <c r="B446" s="243"/>
      <c r="C446" s="244"/>
      <c r="D446" s="234" t="s">
        <v>152</v>
      </c>
      <c r="E446" s="245" t="s">
        <v>19</v>
      </c>
      <c r="F446" s="246" t="s">
        <v>315</v>
      </c>
      <c r="G446" s="244"/>
      <c r="H446" s="247">
        <v>29.800000000000001</v>
      </c>
      <c r="I446" s="248"/>
      <c r="J446" s="244"/>
      <c r="K446" s="244"/>
      <c r="L446" s="249"/>
      <c r="M446" s="250"/>
      <c r="N446" s="251"/>
      <c r="O446" s="251"/>
      <c r="P446" s="251"/>
      <c r="Q446" s="251"/>
      <c r="R446" s="251"/>
      <c r="S446" s="251"/>
      <c r="T446" s="25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3" t="s">
        <v>152</v>
      </c>
      <c r="AU446" s="253" t="s">
        <v>86</v>
      </c>
      <c r="AV446" s="14" t="s">
        <v>86</v>
      </c>
      <c r="AW446" s="14" t="s">
        <v>35</v>
      </c>
      <c r="AX446" s="14" t="s">
        <v>76</v>
      </c>
      <c r="AY446" s="253" t="s">
        <v>140</v>
      </c>
    </row>
    <row r="447" s="13" customFormat="1">
      <c r="A447" s="13"/>
      <c r="B447" s="232"/>
      <c r="C447" s="233"/>
      <c r="D447" s="234" t="s">
        <v>152</v>
      </c>
      <c r="E447" s="235" t="s">
        <v>19</v>
      </c>
      <c r="F447" s="236" t="s">
        <v>317</v>
      </c>
      <c r="G447" s="233"/>
      <c r="H447" s="235" t="s">
        <v>19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152</v>
      </c>
      <c r="AU447" s="242" t="s">
        <v>86</v>
      </c>
      <c r="AV447" s="13" t="s">
        <v>84</v>
      </c>
      <c r="AW447" s="13" t="s">
        <v>35</v>
      </c>
      <c r="AX447" s="13" t="s">
        <v>76</v>
      </c>
      <c r="AY447" s="242" t="s">
        <v>140</v>
      </c>
    </row>
    <row r="448" s="14" customFormat="1">
      <c r="A448" s="14"/>
      <c r="B448" s="243"/>
      <c r="C448" s="244"/>
      <c r="D448" s="234" t="s">
        <v>152</v>
      </c>
      <c r="E448" s="245" t="s">
        <v>19</v>
      </c>
      <c r="F448" s="246" t="s">
        <v>318</v>
      </c>
      <c r="G448" s="244"/>
      <c r="H448" s="247">
        <v>26.5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3" t="s">
        <v>152</v>
      </c>
      <c r="AU448" s="253" t="s">
        <v>86</v>
      </c>
      <c r="AV448" s="14" t="s">
        <v>86</v>
      </c>
      <c r="AW448" s="14" t="s">
        <v>35</v>
      </c>
      <c r="AX448" s="14" t="s">
        <v>76</v>
      </c>
      <c r="AY448" s="253" t="s">
        <v>140</v>
      </c>
    </row>
    <row r="449" s="13" customFormat="1">
      <c r="A449" s="13"/>
      <c r="B449" s="232"/>
      <c r="C449" s="233"/>
      <c r="D449" s="234" t="s">
        <v>152</v>
      </c>
      <c r="E449" s="235" t="s">
        <v>19</v>
      </c>
      <c r="F449" s="236" t="s">
        <v>319</v>
      </c>
      <c r="G449" s="233"/>
      <c r="H449" s="235" t="s">
        <v>19</v>
      </c>
      <c r="I449" s="237"/>
      <c r="J449" s="233"/>
      <c r="K449" s="233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152</v>
      </c>
      <c r="AU449" s="242" t="s">
        <v>86</v>
      </c>
      <c r="AV449" s="13" t="s">
        <v>84</v>
      </c>
      <c r="AW449" s="13" t="s">
        <v>35</v>
      </c>
      <c r="AX449" s="13" t="s">
        <v>76</v>
      </c>
      <c r="AY449" s="242" t="s">
        <v>140</v>
      </c>
    </row>
    <row r="450" s="14" customFormat="1">
      <c r="A450" s="14"/>
      <c r="B450" s="243"/>
      <c r="C450" s="244"/>
      <c r="D450" s="234" t="s">
        <v>152</v>
      </c>
      <c r="E450" s="245" t="s">
        <v>19</v>
      </c>
      <c r="F450" s="246" t="s">
        <v>320</v>
      </c>
      <c r="G450" s="244"/>
      <c r="H450" s="247">
        <v>122.55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152</v>
      </c>
      <c r="AU450" s="253" t="s">
        <v>86</v>
      </c>
      <c r="AV450" s="14" t="s">
        <v>86</v>
      </c>
      <c r="AW450" s="14" t="s">
        <v>35</v>
      </c>
      <c r="AX450" s="14" t="s">
        <v>76</v>
      </c>
      <c r="AY450" s="253" t="s">
        <v>140</v>
      </c>
    </row>
    <row r="451" s="13" customFormat="1">
      <c r="A451" s="13"/>
      <c r="B451" s="232"/>
      <c r="C451" s="233"/>
      <c r="D451" s="234" t="s">
        <v>152</v>
      </c>
      <c r="E451" s="235" t="s">
        <v>19</v>
      </c>
      <c r="F451" s="236" t="s">
        <v>323</v>
      </c>
      <c r="G451" s="233"/>
      <c r="H451" s="235" t="s">
        <v>19</v>
      </c>
      <c r="I451" s="237"/>
      <c r="J451" s="233"/>
      <c r="K451" s="233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152</v>
      </c>
      <c r="AU451" s="242" t="s">
        <v>86</v>
      </c>
      <c r="AV451" s="13" t="s">
        <v>84</v>
      </c>
      <c r="AW451" s="13" t="s">
        <v>35</v>
      </c>
      <c r="AX451" s="13" t="s">
        <v>76</v>
      </c>
      <c r="AY451" s="242" t="s">
        <v>140</v>
      </c>
    </row>
    <row r="452" s="14" customFormat="1">
      <c r="A452" s="14"/>
      <c r="B452" s="243"/>
      <c r="C452" s="244"/>
      <c r="D452" s="234" t="s">
        <v>152</v>
      </c>
      <c r="E452" s="245" t="s">
        <v>19</v>
      </c>
      <c r="F452" s="246" t="s">
        <v>324</v>
      </c>
      <c r="G452" s="244"/>
      <c r="H452" s="247">
        <v>2.8799999999999999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3" t="s">
        <v>152</v>
      </c>
      <c r="AU452" s="253" t="s">
        <v>86</v>
      </c>
      <c r="AV452" s="14" t="s">
        <v>86</v>
      </c>
      <c r="AW452" s="14" t="s">
        <v>35</v>
      </c>
      <c r="AX452" s="14" t="s">
        <v>76</v>
      </c>
      <c r="AY452" s="253" t="s">
        <v>140</v>
      </c>
    </row>
    <row r="453" s="13" customFormat="1">
      <c r="A453" s="13"/>
      <c r="B453" s="232"/>
      <c r="C453" s="233"/>
      <c r="D453" s="234" t="s">
        <v>152</v>
      </c>
      <c r="E453" s="235" t="s">
        <v>19</v>
      </c>
      <c r="F453" s="236" t="s">
        <v>325</v>
      </c>
      <c r="G453" s="233"/>
      <c r="H453" s="235" t="s">
        <v>19</v>
      </c>
      <c r="I453" s="237"/>
      <c r="J453" s="233"/>
      <c r="K453" s="233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152</v>
      </c>
      <c r="AU453" s="242" t="s">
        <v>86</v>
      </c>
      <c r="AV453" s="13" t="s">
        <v>84</v>
      </c>
      <c r="AW453" s="13" t="s">
        <v>35</v>
      </c>
      <c r="AX453" s="13" t="s">
        <v>76</v>
      </c>
      <c r="AY453" s="242" t="s">
        <v>140</v>
      </c>
    </row>
    <row r="454" s="14" customFormat="1">
      <c r="A454" s="14"/>
      <c r="B454" s="243"/>
      <c r="C454" s="244"/>
      <c r="D454" s="234" t="s">
        <v>152</v>
      </c>
      <c r="E454" s="245" t="s">
        <v>19</v>
      </c>
      <c r="F454" s="246" t="s">
        <v>326</v>
      </c>
      <c r="G454" s="244"/>
      <c r="H454" s="247">
        <v>22.100000000000001</v>
      </c>
      <c r="I454" s="248"/>
      <c r="J454" s="244"/>
      <c r="K454" s="244"/>
      <c r="L454" s="249"/>
      <c r="M454" s="250"/>
      <c r="N454" s="251"/>
      <c r="O454" s="251"/>
      <c r="P454" s="251"/>
      <c r="Q454" s="251"/>
      <c r="R454" s="251"/>
      <c r="S454" s="251"/>
      <c r="T454" s="25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3" t="s">
        <v>152</v>
      </c>
      <c r="AU454" s="253" t="s">
        <v>86</v>
      </c>
      <c r="AV454" s="14" t="s">
        <v>86</v>
      </c>
      <c r="AW454" s="14" t="s">
        <v>35</v>
      </c>
      <c r="AX454" s="14" t="s">
        <v>76</v>
      </c>
      <c r="AY454" s="253" t="s">
        <v>140</v>
      </c>
    </row>
    <row r="455" s="13" customFormat="1">
      <c r="A455" s="13"/>
      <c r="B455" s="232"/>
      <c r="C455" s="233"/>
      <c r="D455" s="234" t="s">
        <v>152</v>
      </c>
      <c r="E455" s="235" t="s">
        <v>19</v>
      </c>
      <c r="F455" s="236" t="s">
        <v>327</v>
      </c>
      <c r="G455" s="233"/>
      <c r="H455" s="235" t="s">
        <v>19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2" t="s">
        <v>152</v>
      </c>
      <c r="AU455" s="242" t="s">
        <v>86</v>
      </c>
      <c r="AV455" s="13" t="s">
        <v>84</v>
      </c>
      <c r="AW455" s="13" t="s">
        <v>35</v>
      </c>
      <c r="AX455" s="13" t="s">
        <v>76</v>
      </c>
      <c r="AY455" s="242" t="s">
        <v>140</v>
      </c>
    </row>
    <row r="456" s="14" customFormat="1">
      <c r="A456" s="14"/>
      <c r="B456" s="243"/>
      <c r="C456" s="244"/>
      <c r="D456" s="234" t="s">
        <v>152</v>
      </c>
      <c r="E456" s="245" t="s">
        <v>19</v>
      </c>
      <c r="F456" s="246" t="s">
        <v>326</v>
      </c>
      <c r="G456" s="244"/>
      <c r="H456" s="247">
        <v>22.100000000000001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152</v>
      </c>
      <c r="AU456" s="253" t="s">
        <v>86</v>
      </c>
      <c r="AV456" s="14" t="s">
        <v>86</v>
      </c>
      <c r="AW456" s="14" t="s">
        <v>35</v>
      </c>
      <c r="AX456" s="14" t="s">
        <v>76</v>
      </c>
      <c r="AY456" s="253" t="s">
        <v>140</v>
      </c>
    </row>
    <row r="457" s="13" customFormat="1">
      <c r="A457" s="13"/>
      <c r="B457" s="232"/>
      <c r="C457" s="233"/>
      <c r="D457" s="234" t="s">
        <v>152</v>
      </c>
      <c r="E457" s="235" t="s">
        <v>19</v>
      </c>
      <c r="F457" s="236" t="s">
        <v>328</v>
      </c>
      <c r="G457" s="233"/>
      <c r="H457" s="235" t="s">
        <v>19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152</v>
      </c>
      <c r="AU457" s="242" t="s">
        <v>86</v>
      </c>
      <c r="AV457" s="13" t="s">
        <v>84</v>
      </c>
      <c r="AW457" s="13" t="s">
        <v>35</v>
      </c>
      <c r="AX457" s="13" t="s">
        <v>76</v>
      </c>
      <c r="AY457" s="242" t="s">
        <v>140</v>
      </c>
    </row>
    <row r="458" s="14" customFormat="1">
      <c r="A458" s="14"/>
      <c r="B458" s="243"/>
      <c r="C458" s="244"/>
      <c r="D458" s="234" t="s">
        <v>152</v>
      </c>
      <c r="E458" s="245" t="s">
        <v>19</v>
      </c>
      <c r="F458" s="246" t="s">
        <v>324</v>
      </c>
      <c r="G458" s="244"/>
      <c r="H458" s="247">
        <v>2.8799999999999999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152</v>
      </c>
      <c r="AU458" s="253" t="s">
        <v>86</v>
      </c>
      <c r="AV458" s="14" t="s">
        <v>86</v>
      </c>
      <c r="AW458" s="14" t="s">
        <v>35</v>
      </c>
      <c r="AX458" s="14" t="s">
        <v>76</v>
      </c>
      <c r="AY458" s="253" t="s">
        <v>140</v>
      </c>
    </row>
    <row r="459" s="13" customFormat="1">
      <c r="A459" s="13"/>
      <c r="B459" s="232"/>
      <c r="C459" s="233"/>
      <c r="D459" s="234" t="s">
        <v>152</v>
      </c>
      <c r="E459" s="235" t="s">
        <v>19</v>
      </c>
      <c r="F459" s="236" t="s">
        <v>329</v>
      </c>
      <c r="G459" s="233"/>
      <c r="H459" s="235" t="s">
        <v>19</v>
      </c>
      <c r="I459" s="237"/>
      <c r="J459" s="233"/>
      <c r="K459" s="233"/>
      <c r="L459" s="238"/>
      <c r="M459" s="239"/>
      <c r="N459" s="240"/>
      <c r="O459" s="240"/>
      <c r="P459" s="240"/>
      <c r="Q459" s="240"/>
      <c r="R459" s="240"/>
      <c r="S459" s="240"/>
      <c r="T459" s="24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2" t="s">
        <v>152</v>
      </c>
      <c r="AU459" s="242" t="s">
        <v>86</v>
      </c>
      <c r="AV459" s="13" t="s">
        <v>84</v>
      </c>
      <c r="AW459" s="13" t="s">
        <v>35</v>
      </c>
      <c r="AX459" s="13" t="s">
        <v>76</v>
      </c>
      <c r="AY459" s="242" t="s">
        <v>140</v>
      </c>
    </row>
    <row r="460" s="14" customFormat="1">
      <c r="A460" s="14"/>
      <c r="B460" s="243"/>
      <c r="C460" s="244"/>
      <c r="D460" s="234" t="s">
        <v>152</v>
      </c>
      <c r="E460" s="245" t="s">
        <v>19</v>
      </c>
      <c r="F460" s="246" t="s">
        <v>326</v>
      </c>
      <c r="G460" s="244"/>
      <c r="H460" s="247">
        <v>22.100000000000001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3" t="s">
        <v>152</v>
      </c>
      <c r="AU460" s="253" t="s">
        <v>86</v>
      </c>
      <c r="AV460" s="14" t="s">
        <v>86</v>
      </c>
      <c r="AW460" s="14" t="s">
        <v>35</v>
      </c>
      <c r="AX460" s="14" t="s">
        <v>76</v>
      </c>
      <c r="AY460" s="253" t="s">
        <v>140</v>
      </c>
    </row>
    <row r="461" s="13" customFormat="1">
      <c r="A461" s="13"/>
      <c r="B461" s="232"/>
      <c r="C461" s="233"/>
      <c r="D461" s="234" t="s">
        <v>152</v>
      </c>
      <c r="E461" s="235" t="s">
        <v>19</v>
      </c>
      <c r="F461" s="236" t="s">
        <v>330</v>
      </c>
      <c r="G461" s="233"/>
      <c r="H461" s="235" t="s">
        <v>19</v>
      </c>
      <c r="I461" s="237"/>
      <c r="J461" s="233"/>
      <c r="K461" s="233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152</v>
      </c>
      <c r="AU461" s="242" t="s">
        <v>86</v>
      </c>
      <c r="AV461" s="13" t="s">
        <v>84</v>
      </c>
      <c r="AW461" s="13" t="s">
        <v>35</v>
      </c>
      <c r="AX461" s="13" t="s">
        <v>76</v>
      </c>
      <c r="AY461" s="242" t="s">
        <v>140</v>
      </c>
    </row>
    <row r="462" s="14" customFormat="1">
      <c r="A462" s="14"/>
      <c r="B462" s="243"/>
      <c r="C462" s="244"/>
      <c r="D462" s="234" t="s">
        <v>152</v>
      </c>
      <c r="E462" s="245" t="s">
        <v>19</v>
      </c>
      <c r="F462" s="246" t="s">
        <v>326</v>
      </c>
      <c r="G462" s="244"/>
      <c r="H462" s="247">
        <v>22.100000000000001</v>
      </c>
      <c r="I462" s="248"/>
      <c r="J462" s="244"/>
      <c r="K462" s="244"/>
      <c r="L462" s="249"/>
      <c r="M462" s="250"/>
      <c r="N462" s="251"/>
      <c r="O462" s="251"/>
      <c r="P462" s="251"/>
      <c r="Q462" s="251"/>
      <c r="R462" s="251"/>
      <c r="S462" s="251"/>
      <c r="T462" s="25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3" t="s">
        <v>152</v>
      </c>
      <c r="AU462" s="253" t="s">
        <v>86</v>
      </c>
      <c r="AV462" s="14" t="s">
        <v>86</v>
      </c>
      <c r="AW462" s="14" t="s">
        <v>35</v>
      </c>
      <c r="AX462" s="14" t="s">
        <v>76</v>
      </c>
      <c r="AY462" s="253" t="s">
        <v>140</v>
      </c>
    </row>
    <row r="463" s="13" customFormat="1">
      <c r="A463" s="13"/>
      <c r="B463" s="232"/>
      <c r="C463" s="233"/>
      <c r="D463" s="234" t="s">
        <v>152</v>
      </c>
      <c r="E463" s="235" t="s">
        <v>19</v>
      </c>
      <c r="F463" s="236" t="s">
        <v>331</v>
      </c>
      <c r="G463" s="233"/>
      <c r="H463" s="235" t="s">
        <v>19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152</v>
      </c>
      <c r="AU463" s="242" t="s">
        <v>86</v>
      </c>
      <c r="AV463" s="13" t="s">
        <v>84</v>
      </c>
      <c r="AW463" s="13" t="s">
        <v>35</v>
      </c>
      <c r="AX463" s="13" t="s">
        <v>76</v>
      </c>
      <c r="AY463" s="242" t="s">
        <v>140</v>
      </c>
    </row>
    <row r="464" s="14" customFormat="1">
      <c r="A464" s="14"/>
      <c r="B464" s="243"/>
      <c r="C464" s="244"/>
      <c r="D464" s="234" t="s">
        <v>152</v>
      </c>
      <c r="E464" s="245" t="s">
        <v>19</v>
      </c>
      <c r="F464" s="246" t="s">
        <v>332</v>
      </c>
      <c r="G464" s="244"/>
      <c r="H464" s="247">
        <v>8.1400000000000006</v>
      </c>
      <c r="I464" s="248"/>
      <c r="J464" s="244"/>
      <c r="K464" s="244"/>
      <c r="L464" s="249"/>
      <c r="M464" s="250"/>
      <c r="N464" s="251"/>
      <c r="O464" s="251"/>
      <c r="P464" s="251"/>
      <c r="Q464" s="251"/>
      <c r="R464" s="251"/>
      <c r="S464" s="251"/>
      <c r="T464" s="25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3" t="s">
        <v>152</v>
      </c>
      <c r="AU464" s="253" t="s">
        <v>86</v>
      </c>
      <c r="AV464" s="14" t="s">
        <v>86</v>
      </c>
      <c r="AW464" s="14" t="s">
        <v>35</v>
      </c>
      <c r="AX464" s="14" t="s">
        <v>76</v>
      </c>
      <c r="AY464" s="253" t="s">
        <v>140</v>
      </c>
    </row>
    <row r="465" s="13" customFormat="1">
      <c r="A465" s="13"/>
      <c r="B465" s="232"/>
      <c r="C465" s="233"/>
      <c r="D465" s="234" t="s">
        <v>152</v>
      </c>
      <c r="E465" s="235" t="s">
        <v>19</v>
      </c>
      <c r="F465" s="236" t="s">
        <v>333</v>
      </c>
      <c r="G465" s="233"/>
      <c r="H465" s="235" t="s">
        <v>19</v>
      </c>
      <c r="I465" s="237"/>
      <c r="J465" s="233"/>
      <c r="K465" s="233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152</v>
      </c>
      <c r="AU465" s="242" t="s">
        <v>86</v>
      </c>
      <c r="AV465" s="13" t="s">
        <v>84</v>
      </c>
      <c r="AW465" s="13" t="s">
        <v>35</v>
      </c>
      <c r="AX465" s="13" t="s">
        <v>76</v>
      </c>
      <c r="AY465" s="242" t="s">
        <v>140</v>
      </c>
    </row>
    <row r="466" s="14" customFormat="1">
      <c r="A466" s="14"/>
      <c r="B466" s="243"/>
      <c r="C466" s="244"/>
      <c r="D466" s="234" t="s">
        <v>152</v>
      </c>
      <c r="E466" s="245" t="s">
        <v>19</v>
      </c>
      <c r="F466" s="246" t="s">
        <v>334</v>
      </c>
      <c r="G466" s="244"/>
      <c r="H466" s="247">
        <v>18.285</v>
      </c>
      <c r="I466" s="248"/>
      <c r="J466" s="244"/>
      <c r="K466" s="244"/>
      <c r="L466" s="249"/>
      <c r="M466" s="250"/>
      <c r="N466" s="251"/>
      <c r="O466" s="251"/>
      <c r="P466" s="251"/>
      <c r="Q466" s="251"/>
      <c r="R466" s="251"/>
      <c r="S466" s="251"/>
      <c r="T466" s="25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3" t="s">
        <v>152</v>
      </c>
      <c r="AU466" s="253" t="s">
        <v>86</v>
      </c>
      <c r="AV466" s="14" t="s">
        <v>86</v>
      </c>
      <c r="AW466" s="14" t="s">
        <v>35</v>
      </c>
      <c r="AX466" s="14" t="s">
        <v>76</v>
      </c>
      <c r="AY466" s="253" t="s">
        <v>140</v>
      </c>
    </row>
    <row r="467" s="13" customFormat="1">
      <c r="A467" s="13"/>
      <c r="B467" s="232"/>
      <c r="C467" s="233"/>
      <c r="D467" s="234" t="s">
        <v>152</v>
      </c>
      <c r="E467" s="235" t="s">
        <v>19</v>
      </c>
      <c r="F467" s="236" t="s">
        <v>335</v>
      </c>
      <c r="G467" s="233"/>
      <c r="H467" s="235" t="s">
        <v>19</v>
      </c>
      <c r="I467" s="237"/>
      <c r="J467" s="233"/>
      <c r="K467" s="233"/>
      <c r="L467" s="238"/>
      <c r="M467" s="239"/>
      <c r="N467" s="240"/>
      <c r="O467" s="240"/>
      <c r="P467" s="240"/>
      <c r="Q467" s="240"/>
      <c r="R467" s="240"/>
      <c r="S467" s="240"/>
      <c r="T467" s="24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2" t="s">
        <v>152</v>
      </c>
      <c r="AU467" s="242" t="s">
        <v>86</v>
      </c>
      <c r="AV467" s="13" t="s">
        <v>84</v>
      </c>
      <c r="AW467" s="13" t="s">
        <v>35</v>
      </c>
      <c r="AX467" s="13" t="s">
        <v>76</v>
      </c>
      <c r="AY467" s="242" t="s">
        <v>140</v>
      </c>
    </row>
    <row r="468" s="14" customFormat="1">
      <c r="A468" s="14"/>
      <c r="B468" s="243"/>
      <c r="C468" s="244"/>
      <c r="D468" s="234" t="s">
        <v>152</v>
      </c>
      <c r="E468" s="245" t="s">
        <v>19</v>
      </c>
      <c r="F468" s="246" t="s">
        <v>336</v>
      </c>
      <c r="G468" s="244"/>
      <c r="H468" s="247">
        <v>22.75</v>
      </c>
      <c r="I468" s="248"/>
      <c r="J468" s="244"/>
      <c r="K468" s="244"/>
      <c r="L468" s="249"/>
      <c r="M468" s="250"/>
      <c r="N468" s="251"/>
      <c r="O468" s="251"/>
      <c r="P468" s="251"/>
      <c r="Q468" s="251"/>
      <c r="R468" s="251"/>
      <c r="S468" s="251"/>
      <c r="T468" s="25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3" t="s">
        <v>152</v>
      </c>
      <c r="AU468" s="253" t="s">
        <v>86</v>
      </c>
      <c r="AV468" s="14" t="s">
        <v>86</v>
      </c>
      <c r="AW468" s="14" t="s">
        <v>35</v>
      </c>
      <c r="AX468" s="14" t="s">
        <v>76</v>
      </c>
      <c r="AY468" s="253" t="s">
        <v>140</v>
      </c>
    </row>
    <row r="469" s="13" customFormat="1">
      <c r="A469" s="13"/>
      <c r="B469" s="232"/>
      <c r="C469" s="233"/>
      <c r="D469" s="234" t="s">
        <v>152</v>
      </c>
      <c r="E469" s="235" t="s">
        <v>19</v>
      </c>
      <c r="F469" s="236" t="s">
        <v>337</v>
      </c>
      <c r="G469" s="233"/>
      <c r="H469" s="235" t="s">
        <v>19</v>
      </c>
      <c r="I469" s="237"/>
      <c r="J469" s="233"/>
      <c r="K469" s="233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152</v>
      </c>
      <c r="AU469" s="242" t="s">
        <v>86</v>
      </c>
      <c r="AV469" s="13" t="s">
        <v>84</v>
      </c>
      <c r="AW469" s="13" t="s">
        <v>35</v>
      </c>
      <c r="AX469" s="13" t="s">
        <v>76</v>
      </c>
      <c r="AY469" s="242" t="s">
        <v>140</v>
      </c>
    </row>
    <row r="470" s="14" customFormat="1">
      <c r="A470" s="14"/>
      <c r="B470" s="243"/>
      <c r="C470" s="244"/>
      <c r="D470" s="234" t="s">
        <v>152</v>
      </c>
      <c r="E470" s="245" t="s">
        <v>19</v>
      </c>
      <c r="F470" s="246" t="s">
        <v>338</v>
      </c>
      <c r="G470" s="244"/>
      <c r="H470" s="247">
        <v>49.299999999999997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152</v>
      </c>
      <c r="AU470" s="253" t="s">
        <v>86</v>
      </c>
      <c r="AV470" s="14" t="s">
        <v>86</v>
      </c>
      <c r="AW470" s="14" t="s">
        <v>35</v>
      </c>
      <c r="AX470" s="14" t="s">
        <v>76</v>
      </c>
      <c r="AY470" s="253" t="s">
        <v>140</v>
      </c>
    </row>
    <row r="471" s="13" customFormat="1">
      <c r="A471" s="13"/>
      <c r="B471" s="232"/>
      <c r="C471" s="233"/>
      <c r="D471" s="234" t="s">
        <v>152</v>
      </c>
      <c r="E471" s="235" t="s">
        <v>19</v>
      </c>
      <c r="F471" s="236" t="s">
        <v>339</v>
      </c>
      <c r="G471" s="233"/>
      <c r="H471" s="235" t="s">
        <v>19</v>
      </c>
      <c r="I471" s="237"/>
      <c r="J471" s="233"/>
      <c r="K471" s="233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152</v>
      </c>
      <c r="AU471" s="242" t="s">
        <v>86</v>
      </c>
      <c r="AV471" s="13" t="s">
        <v>84</v>
      </c>
      <c r="AW471" s="13" t="s">
        <v>35</v>
      </c>
      <c r="AX471" s="13" t="s">
        <v>76</v>
      </c>
      <c r="AY471" s="242" t="s">
        <v>140</v>
      </c>
    </row>
    <row r="472" s="14" customFormat="1">
      <c r="A472" s="14"/>
      <c r="B472" s="243"/>
      <c r="C472" s="244"/>
      <c r="D472" s="234" t="s">
        <v>152</v>
      </c>
      <c r="E472" s="245" t="s">
        <v>19</v>
      </c>
      <c r="F472" s="246" t="s">
        <v>340</v>
      </c>
      <c r="G472" s="244"/>
      <c r="H472" s="247">
        <v>17.420000000000002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152</v>
      </c>
      <c r="AU472" s="253" t="s">
        <v>86</v>
      </c>
      <c r="AV472" s="14" t="s">
        <v>86</v>
      </c>
      <c r="AW472" s="14" t="s">
        <v>35</v>
      </c>
      <c r="AX472" s="14" t="s">
        <v>76</v>
      </c>
      <c r="AY472" s="253" t="s">
        <v>140</v>
      </c>
    </row>
    <row r="473" s="13" customFormat="1">
      <c r="A473" s="13"/>
      <c r="B473" s="232"/>
      <c r="C473" s="233"/>
      <c r="D473" s="234" t="s">
        <v>152</v>
      </c>
      <c r="E473" s="235" t="s">
        <v>19</v>
      </c>
      <c r="F473" s="236" t="s">
        <v>341</v>
      </c>
      <c r="G473" s="233"/>
      <c r="H473" s="235" t="s">
        <v>19</v>
      </c>
      <c r="I473" s="237"/>
      <c r="J473" s="233"/>
      <c r="K473" s="233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152</v>
      </c>
      <c r="AU473" s="242" t="s">
        <v>86</v>
      </c>
      <c r="AV473" s="13" t="s">
        <v>84</v>
      </c>
      <c r="AW473" s="13" t="s">
        <v>35</v>
      </c>
      <c r="AX473" s="13" t="s">
        <v>76</v>
      </c>
      <c r="AY473" s="242" t="s">
        <v>140</v>
      </c>
    </row>
    <row r="474" s="14" customFormat="1">
      <c r="A474" s="14"/>
      <c r="B474" s="243"/>
      <c r="C474" s="244"/>
      <c r="D474" s="234" t="s">
        <v>152</v>
      </c>
      <c r="E474" s="245" t="s">
        <v>19</v>
      </c>
      <c r="F474" s="246" t="s">
        <v>342</v>
      </c>
      <c r="G474" s="244"/>
      <c r="H474" s="247">
        <v>116</v>
      </c>
      <c r="I474" s="248"/>
      <c r="J474" s="244"/>
      <c r="K474" s="244"/>
      <c r="L474" s="249"/>
      <c r="M474" s="250"/>
      <c r="N474" s="251"/>
      <c r="O474" s="251"/>
      <c r="P474" s="251"/>
      <c r="Q474" s="251"/>
      <c r="R474" s="251"/>
      <c r="S474" s="251"/>
      <c r="T474" s="25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3" t="s">
        <v>152</v>
      </c>
      <c r="AU474" s="253" t="s">
        <v>86</v>
      </c>
      <c r="AV474" s="14" t="s">
        <v>86</v>
      </c>
      <c r="AW474" s="14" t="s">
        <v>35</v>
      </c>
      <c r="AX474" s="14" t="s">
        <v>76</v>
      </c>
      <c r="AY474" s="253" t="s">
        <v>140</v>
      </c>
    </row>
    <row r="475" s="13" customFormat="1">
      <c r="A475" s="13"/>
      <c r="B475" s="232"/>
      <c r="C475" s="233"/>
      <c r="D475" s="234" t="s">
        <v>152</v>
      </c>
      <c r="E475" s="235" t="s">
        <v>19</v>
      </c>
      <c r="F475" s="236" t="s">
        <v>343</v>
      </c>
      <c r="G475" s="233"/>
      <c r="H475" s="235" t="s">
        <v>19</v>
      </c>
      <c r="I475" s="237"/>
      <c r="J475" s="233"/>
      <c r="K475" s="233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152</v>
      </c>
      <c r="AU475" s="242" t="s">
        <v>86</v>
      </c>
      <c r="AV475" s="13" t="s">
        <v>84</v>
      </c>
      <c r="AW475" s="13" t="s">
        <v>35</v>
      </c>
      <c r="AX475" s="13" t="s">
        <v>76</v>
      </c>
      <c r="AY475" s="242" t="s">
        <v>140</v>
      </c>
    </row>
    <row r="476" s="14" customFormat="1">
      <c r="A476" s="14"/>
      <c r="B476" s="243"/>
      <c r="C476" s="244"/>
      <c r="D476" s="234" t="s">
        <v>152</v>
      </c>
      <c r="E476" s="245" t="s">
        <v>19</v>
      </c>
      <c r="F476" s="246" t="s">
        <v>344</v>
      </c>
      <c r="G476" s="244"/>
      <c r="H476" s="247">
        <v>33.32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152</v>
      </c>
      <c r="AU476" s="253" t="s">
        <v>86</v>
      </c>
      <c r="AV476" s="14" t="s">
        <v>86</v>
      </c>
      <c r="AW476" s="14" t="s">
        <v>35</v>
      </c>
      <c r="AX476" s="14" t="s">
        <v>76</v>
      </c>
      <c r="AY476" s="253" t="s">
        <v>140</v>
      </c>
    </row>
    <row r="477" s="13" customFormat="1">
      <c r="A477" s="13"/>
      <c r="B477" s="232"/>
      <c r="C477" s="233"/>
      <c r="D477" s="234" t="s">
        <v>152</v>
      </c>
      <c r="E477" s="235" t="s">
        <v>19</v>
      </c>
      <c r="F477" s="236" t="s">
        <v>345</v>
      </c>
      <c r="G477" s="233"/>
      <c r="H477" s="235" t="s">
        <v>19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152</v>
      </c>
      <c r="AU477" s="242" t="s">
        <v>86</v>
      </c>
      <c r="AV477" s="13" t="s">
        <v>84</v>
      </c>
      <c r="AW477" s="13" t="s">
        <v>35</v>
      </c>
      <c r="AX477" s="13" t="s">
        <v>76</v>
      </c>
      <c r="AY477" s="242" t="s">
        <v>140</v>
      </c>
    </row>
    <row r="478" s="14" customFormat="1">
      <c r="A478" s="14"/>
      <c r="B478" s="243"/>
      <c r="C478" s="244"/>
      <c r="D478" s="234" t="s">
        <v>152</v>
      </c>
      <c r="E478" s="245" t="s">
        <v>19</v>
      </c>
      <c r="F478" s="246" t="s">
        <v>346</v>
      </c>
      <c r="G478" s="244"/>
      <c r="H478" s="247">
        <v>7.1799999999999997</v>
      </c>
      <c r="I478" s="248"/>
      <c r="J478" s="244"/>
      <c r="K478" s="244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152</v>
      </c>
      <c r="AU478" s="253" t="s">
        <v>86</v>
      </c>
      <c r="AV478" s="14" t="s">
        <v>86</v>
      </c>
      <c r="AW478" s="14" t="s">
        <v>35</v>
      </c>
      <c r="AX478" s="14" t="s">
        <v>76</v>
      </c>
      <c r="AY478" s="253" t="s">
        <v>140</v>
      </c>
    </row>
    <row r="479" s="13" customFormat="1">
      <c r="A479" s="13"/>
      <c r="B479" s="232"/>
      <c r="C479" s="233"/>
      <c r="D479" s="234" t="s">
        <v>152</v>
      </c>
      <c r="E479" s="235" t="s">
        <v>19</v>
      </c>
      <c r="F479" s="236" t="s">
        <v>347</v>
      </c>
      <c r="G479" s="233"/>
      <c r="H479" s="235" t="s">
        <v>19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152</v>
      </c>
      <c r="AU479" s="242" t="s">
        <v>86</v>
      </c>
      <c r="AV479" s="13" t="s">
        <v>84</v>
      </c>
      <c r="AW479" s="13" t="s">
        <v>35</v>
      </c>
      <c r="AX479" s="13" t="s">
        <v>76</v>
      </c>
      <c r="AY479" s="242" t="s">
        <v>140</v>
      </c>
    </row>
    <row r="480" s="14" customFormat="1">
      <c r="A480" s="14"/>
      <c r="B480" s="243"/>
      <c r="C480" s="244"/>
      <c r="D480" s="234" t="s">
        <v>152</v>
      </c>
      <c r="E480" s="245" t="s">
        <v>19</v>
      </c>
      <c r="F480" s="246" t="s">
        <v>348</v>
      </c>
      <c r="G480" s="244"/>
      <c r="H480" s="247">
        <v>18.550000000000001</v>
      </c>
      <c r="I480" s="248"/>
      <c r="J480" s="244"/>
      <c r="K480" s="244"/>
      <c r="L480" s="249"/>
      <c r="M480" s="250"/>
      <c r="N480" s="251"/>
      <c r="O480" s="251"/>
      <c r="P480" s="251"/>
      <c r="Q480" s="251"/>
      <c r="R480" s="251"/>
      <c r="S480" s="251"/>
      <c r="T480" s="25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3" t="s">
        <v>152</v>
      </c>
      <c r="AU480" s="253" t="s">
        <v>86</v>
      </c>
      <c r="AV480" s="14" t="s">
        <v>86</v>
      </c>
      <c r="AW480" s="14" t="s">
        <v>35</v>
      </c>
      <c r="AX480" s="14" t="s">
        <v>76</v>
      </c>
      <c r="AY480" s="253" t="s">
        <v>140</v>
      </c>
    </row>
    <row r="481" s="13" customFormat="1">
      <c r="A481" s="13"/>
      <c r="B481" s="232"/>
      <c r="C481" s="233"/>
      <c r="D481" s="234" t="s">
        <v>152</v>
      </c>
      <c r="E481" s="235" t="s">
        <v>19</v>
      </c>
      <c r="F481" s="236" t="s">
        <v>349</v>
      </c>
      <c r="G481" s="233"/>
      <c r="H481" s="235" t="s">
        <v>19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152</v>
      </c>
      <c r="AU481" s="242" t="s">
        <v>86</v>
      </c>
      <c r="AV481" s="13" t="s">
        <v>84</v>
      </c>
      <c r="AW481" s="13" t="s">
        <v>35</v>
      </c>
      <c r="AX481" s="13" t="s">
        <v>76</v>
      </c>
      <c r="AY481" s="242" t="s">
        <v>140</v>
      </c>
    </row>
    <row r="482" s="14" customFormat="1">
      <c r="A482" s="14"/>
      <c r="B482" s="243"/>
      <c r="C482" s="244"/>
      <c r="D482" s="234" t="s">
        <v>152</v>
      </c>
      <c r="E482" s="245" t="s">
        <v>19</v>
      </c>
      <c r="F482" s="246" t="s">
        <v>350</v>
      </c>
      <c r="G482" s="244"/>
      <c r="H482" s="247">
        <v>22.219999999999999</v>
      </c>
      <c r="I482" s="248"/>
      <c r="J482" s="244"/>
      <c r="K482" s="244"/>
      <c r="L482" s="249"/>
      <c r="M482" s="250"/>
      <c r="N482" s="251"/>
      <c r="O482" s="251"/>
      <c r="P482" s="251"/>
      <c r="Q482" s="251"/>
      <c r="R482" s="251"/>
      <c r="S482" s="251"/>
      <c r="T482" s="25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3" t="s">
        <v>152</v>
      </c>
      <c r="AU482" s="253" t="s">
        <v>86</v>
      </c>
      <c r="AV482" s="14" t="s">
        <v>86</v>
      </c>
      <c r="AW482" s="14" t="s">
        <v>35</v>
      </c>
      <c r="AX482" s="14" t="s">
        <v>76</v>
      </c>
      <c r="AY482" s="253" t="s">
        <v>140</v>
      </c>
    </row>
    <row r="483" s="13" customFormat="1">
      <c r="A483" s="13"/>
      <c r="B483" s="232"/>
      <c r="C483" s="233"/>
      <c r="D483" s="234" t="s">
        <v>152</v>
      </c>
      <c r="E483" s="235" t="s">
        <v>19</v>
      </c>
      <c r="F483" s="236" t="s">
        <v>357</v>
      </c>
      <c r="G483" s="233"/>
      <c r="H483" s="235" t="s">
        <v>19</v>
      </c>
      <c r="I483" s="237"/>
      <c r="J483" s="233"/>
      <c r="K483" s="233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152</v>
      </c>
      <c r="AU483" s="242" t="s">
        <v>86</v>
      </c>
      <c r="AV483" s="13" t="s">
        <v>84</v>
      </c>
      <c r="AW483" s="13" t="s">
        <v>35</v>
      </c>
      <c r="AX483" s="13" t="s">
        <v>76</v>
      </c>
      <c r="AY483" s="242" t="s">
        <v>140</v>
      </c>
    </row>
    <row r="484" s="14" customFormat="1">
      <c r="A484" s="14"/>
      <c r="B484" s="243"/>
      <c r="C484" s="244"/>
      <c r="D484" s="234" t="s">
        <v>152</v>
      </c>
      <c r="E484" s="245" t="s">
        <v>19</v>
      </c>
      <c r="F484" s="246" t="s">
        <v>358</v>
      </c>
      <c r="G484" s="244"/>
      <c r="H484" s="247">
        <v>12.9</v>
      </c>
      <c r="I484" s="248"/>
      <c r="J484" s="244"/>
      <c r="K484" s="244"/>
      <c r="L484" s="249"/>
      <c r="M484" s="250"/>
      <c r="N484" s="251"/>
      <c r="O484" s="251"/>
      <c r="P484" s="251"/>
      <c r="Q484" s="251"/>
      <c r="R484" s="251"/>
      <c r="S484" s="251"/>
      <c r="T484" s="25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3" t="s">
        <v>152</v>
      </c>
      <c r="AU484" s="253" t="s">
        <v>86</v>
      </c>
      <c r="AV484" s="14" t="s">
        <v>86</v>
      </c>
      <c r="AW484" s="14" t="s">
        <v>35</v>
      </c>
      <c r="AX484" s="14" t="s">
        <v>76</v>
      </c>
      <c r="AY484" s="253" t="s">
        <v>140</v>
      </c>
    </row>
    <row r="485" s="15" customFormat="1">
      <c r="A485" s="15"/>
      <c r="B485" s="254"/>
      <c r="C485" s="255"/>
      <c r="D485" s="234" t="s">
        <v>152</v>
      </c>
      <c r="E485" s="256" t="s">
        <v>19</v>
      </c>
      <c r="F485" s="257" t="s">
        <v>162</v>
      </c>
      <c r="G485" s="255"/>
      <c r="H485" s="258">
        <v>882.84400000000005</v>
      </c>
      <c r="I485" s="259"/>
      <c r="J485" s="255"/>
      <c r="K485" s="255"/>
      <c r="L485" s="260"/>
      <c r="M485" s="261"/>
      <c r="N485" s="262"/>
      <c r="O485" s="262"/>
      <c r="P485" s="262"/>
      <c r="Q485" s="262"/>
      <c r="R485" s="262"/>
      <c r="S485" s="262"/>
      <c r="T485" s="263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4" t="s">
        <v>152</v>
      </c>
      <c r="AU485" s="264" t="s">
        <v>86</v>
      </c>
      <c r="AV485" s="15" t="s">
        <v>148</v>
      </c>
      <c r="AW485" s="15" t="s">
        <v>35</v>
      </c>
      <c r="AX485" s="15" t="s">
        <v>84</v>
      </c>
      <c r="AY485" s="264" t="s">
        <v>140</v>
      </c>
    </row>
    <row r="486" s="2" customFormat="1" ht="24.15" customHeight="1">
      <c r="A486" s="40"/>
      <c r="B486" s="41"/>
      <c r="C486" s="214" t="s">
        <v>398</v>
      </c>
      <c r="D486" s="214" t="s">
        <v>143</v>
      </c>
      <c r="E486" s="215" t="s">
        <v>399</v>
      </c>
      <c r="F486" s="216" t="s">
        <v>400</v>
      </c>
      <c r="G486" s="217" t="s">
        <v>146</v>
      </c>
      <c r="H486" s="218">
        <v>1046.1010000000001</v>
      </c>
      <c r="I486" s="219"/>
      <c r="J486" s="220">
        <f>ROUND(I486*H486,2)</f>
        <v>0</v>
      </c>
      <c r="K486" s="216" t="s">
        <v>147</v>
      </c>
      <c r="L486" s="46"/>
      <c r="M486" s="221" t="s">
        <v>19</v>
      </c>
      <c r="N486" s="222" t="s">
        <v>47</v>
      </c>
      <c r="O486" s="86"/>
      <c r="P486" s="223">
        <f>O486*H486</f>
        <v>0</v>
      </c>
      <c r="Q486" s="223">
        <v>4.0000000000000003E-05</v>
      </c>
      <c r="R486" s="223">
        <f>Q486*H486</f>
        <v>0.041844040000000006</v>
      </c>
      <c r="S486" s="223">
        <v>0</v>
      </c>
      <c r="T486" s="224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25" t="s">
        <v>148</v>
      </c>
      <c r="AT486" s="225" t="s">
        <v>143</v>
      </c>
      <c r="AU486" s="225" t="s">
        <v>86</v>
      </c>
      <c r="AY486" s="19" t="s">
        <v>140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9" t="s">
        <v>84</v>
      </c>
      <c r="BK486" s="226">
        <f>ROUND(I486*H486,2)</f>
        <v>0</v>
      </c>
      <c r="BL486" s="19" t="s">
        <v>148</v>
      </c>
      <c r="BM486" s="225" t="s">
        <v>401</v>
      </c>
    </row>
    <row r="487" s="2" customFormat="1">
      <c r="A487" s="40"/>
      <c r="B487" s="41"/>
      <c r="C487" s="42"/>
      <c r="D487" s="227" t="s">
        <v>150</v>
      </c>
      <c r="E487" s="42"/>
      <c r="F487" s="228" t="s">
        <v>402</v>
      </c>
      <c r="G487" s="42"/>
      <c r="H487" s="42"/>
      <c r="I487" s="229"/>
      <c r="J487" s="42"/>
      <c r="K487" s="42"/>
      <c r="L487" s="46"/>
      <c r="M487" s="230"/>
      <c r="N487" s="231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150</v>
      </c>
      <c r="AU487" s="19" t="s">
        <v>86</v>
      </c>
    </row>
    <row r="488" s="13" customFormat="1">
      <c r="A488" s="13"/>
      <c r="B488" s="232"/>
      <c r="C488" s="233"/>
      <c r="D488" s="234" t="s">
        <v>152</v>
      </c>
      <c r="E488" s="235" t="s">
        <v>19</v>
      </c>
      <c r="F488" s="236" t="s">
        <v>403</v>
      </c>
      <c r="G488" s="233"/>
      <c r="H488" s="235" t="s">
        <v>19</v>
      </c>
      <c r="I488" s="237"/>
      <c r="J488" s="233"/>
      <c r="K488" s="233"/>
      <c r="L488" s="238"/>
      <c r="M488" s="239"/>
      <c r="N488" s="240"/>
      <c r="O488" s="240"/>
      <c r="P488" s="240"/>
      <c r="Q488" s="240"/>
      <c r="R488" s="240"/>
      <c r="S488" s="240"/>
      <c r="T488" s="24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2" t="s">
        <v>152</v>
      </c>
      <c r="AU488" s="242" t="s">
        <v>86</v>
      </c>
      <c r="AV488" s="13" t="s">
        <v>84</v>
      </c>
      <c r="AW488" s="13" t="s">
        <v>35</v>
      </c>
      <c r="AX488" s="13" t="s">
        <v>76</v>
      </c>
      <c r="AY488" s="242" t="s">
        <v>140</v>
      </c>
    </row>
    <row r="489" s="14" customFormat="1">
      <c r="A489" s="14"/>
      <c r="B489" s="243"/>
      <c r="C489" s="244"/>
      <c r="D489" s="234" t="s">
        <v>152</v>
      </c>
      <c r="E489" s="245" t="s">
        <v>19</v>
      </c>
      <c r="F489" s="246" t="s">
        <v>404</v>
      </c>
      <c r="G489" s="244"/>
      <c r="H489" s="247">
        <v>1046.1010000000001</v>
      </c>
      <c r="I489" s="248"/>
      <c r="J489" s="244"/>
      <c r="K489" s="244"/>
      <c r="L489" s="249"/>
      <c r="M489" s="250"/>
      <c r="N489" s="251"/>
      <c r="O489" s="251"/>
      <c r="P489" s="251"/>
      <c r="Q489" s="251"/>
      <c r="R489" s="251"/>
      <c r="S489" s="251"/>
      <c r="T489" s="25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3" t="s">
        <v>152</v>
      </c>
      <c r="AU489" s="253" t="s">
        <v>86</v>
      </c>
      <c r="AV489" s="14" t="s">
        <v>86</v>
      </c>
      <c r="AW489" s="14" t="s">
        <v>35</v>
      </c>
      <c r="AX489" s="14" t="s">
        <v>76</v>
      </c>
      <c r="AY489" s="253" t="s">
        <v>140</v>
      </c>
    </row>
    <row r="490" s="15" customFormat="1">
      <c r="A490" s="15"/>
      <c r="B490" s="254"/>
      <c r="C490" s="255"/>
      <c r="D490" s="234" t="s">
        <v>152</v>
      </c>
      <c r="E490" s="256" t="s">
        <v>19</v>
      </c>
      <c r="F490" s="257" t="s">
        <v>162</v>
      </c>
      <c r="G490" s="255"/>
      <c r="H490" s="258">
        <v>1046.1010000000001</v>
      </c>
      <c r="I490" s="259"/>
      <c r="J490" s="255"/>
      <c r="K490" s="255"/>
      <c r="L490" s="260"/>
      <c r="M490" s="261"/>
      <c r="N490" s="262"/>
      <c r="O490" s="262"/>
      <c r="P490" s="262"/>
      <c r="Q490" s="262"/>
      <c r="R490" s="262"/>
      <c r="S490" s="262"/>
      <c r="T490" s="263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64" t="s">
        <v>152</v>
      </c>
      <c r="AU490" s="264" t="s">
        <v>86</v>
      </c>
      <c r="AV490" s="15" t="s">
        <v>148</v>
      </c>
      <c r="AW490" s="15" t="s">
        <v>35</v>
      </c>
      <c r="AX490" s="15" t="s">
        <v>84</v>
      </c>
      <c r="AY490" s="264" t="s">
        <v>140</v>
      </c>
    </row>
    <row r="491" s="2" customFormat="1" ht="16.5" customHeight="1">
      <c r="A491" s="40"/>
      <c r="B491" s="41"/>
      <c r="C491" s="214" t="s">
        <v>405</v>
      </c>
      <c r="D491" s="214" t="s">
        <v>143</v>
      </c>
      <c r="E491" s="215" t="s">
        <v>406</v>
      </c>
      <c r="F491" s="216" t="s">
        <v>407</v>
      </c>
      <c r="G491" s="217" t="s">
        <v>146</v>
      </c>
      <c r="H491" s="218">
        <v>3.8159999999999998</v>
      </c>
      <c r="I491" s="219"/>
      <c r="J491" s="220">
        <f>ROUND(I491*H491,2)</f>
        <v>0</v>
      </c>
      <c r="K491" s="216" t="s">
        <v>147</v>
      </c>
      <c r="L491" s="46"/>
      <c r="M491" s="221" t="s">
        <v>19</v>
      </c>
      <c r="N491" s="222" t="s">
        <v>47</v>
      </c>
      <c r="O491" s="86"/>
      <c r="P491" s="223">
        <f>O491*H491</f>
        <v>0</v>
      </c>
      <c r="Q491" s="223">
        <v>0</v>
      </c>
      <c r="R491" s="223">
        <f>Q491*H491</f>
        <v>0</v>
      </c>
      <c r="S491" s="223">
        <v>0.059999999999999998</v>
      </c>
      <c r="T491" s="224">
        <f>S491*H491</f>
        <v>0.22895999999999997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25" t="s">
        <v>148</v>
      </c>
      <c r="AT491" s="225" t="s">
        <v>143</v>
      </c>
      <c r="AU491" s="225" t="s">
        <v>86</v>
      </c>
      <c r="AY491" s="19" t="s">
        <v>140</v>
      </c>
      <c r="BE491" s="226">
        <f>IF(N491="základní",J491,0)</f>
        <v>0</v>
      </c>
      <c r="BF491" s="226">
        <f>IF(N491="snížená",J491,0)</f>
        <v>0</v>
      </c>
      <c r="BG491" s="226">
        <f>IF(N491="zákl. přenesená",J491,0)</f>
        <v>0</v>
      </c>
      <c r="BH491" s="226">
        <f>IF(N491="sníž. přenesená",J491,0)</f>
        <v>0</v>
      </c>
      <c r="BI491" s="226">
        <f>IF(N491="nulová",J491,0)</f>
        <v>0</v>
      </c>
      <c r="BJ491" s="19" t="s">
        <v>84</v>
      </c>
      <c r="BK491" s="226">
        <f>ROUND(I491*H491,2)</f>
        <v>0</v>
      </c>
      <c r="BL491" s="19" t="s">
        <v>148</v>
      </c>
      <c r="BM491" s="225" t="s">
        <v>408</v>
      </c>
    </row>
    <row r="492" s="2" customFormat="1">
      <c r="A492" s="40"/>
      <c r="B492" s="41"/>
      <c r="C492" s="42"/>
      <c r="D492" s="227" t="s">
        <v>150</v>
      </c>
      <c r="E492" s="42"/>
      <c r="F492" s="228" t="s">
        <v>409</v>
      </c>
      <c r="G492" s="42"/>
      <c r="H492" s="42"/>
      <c r="I492" s="229"/>
      <c r="J492" s="42"/>
      <c r="K492" s="42"/>
      <c r="L492" s="46"/>
      <c r="M492" s="230"/>
      <c r="N492" s="231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150</v>
      </c>
      <c r="AU492" s="19" t="s">
        <v>86</v>
      </c>
    </row>
    <row r="493" s="13" customFormat="1">
      <c r="A493" s="13"/>
      <c r="B493" s="232"/>
      <c r="C493" s="233"/>
      <c r="D493" s="234" t="s">
        <v>152</v>
      </c>
      <c r="E493" s="235" t="s">
        <v>19</v>
      </c>
      <c r="F493" s="236" t="s">
        <v>410</v>
      </c>
      <c r="G493" s="233"/>
      <c r="H493" s="235" t="s">
        <v>19</v>
      </c>
      <c r="I493" s="237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2" t="s">
        <v>152</v>
      </c>
      <c r="AU493" s="242" t="s">
        <v>86</v>
      </c>
      <c r="AV493" s="13" t="s">
        <v>84</v>
      </c>
      <c r="AW493" s="13" t="s">
        <v>35</v>
      </c>
      <c r="AX493" s="13" t="s">
        <v>76</v>
      </c>
      <c r="AY493" s="242" t="s">
        <v>140</v>
      </c>
    </row>
    <row r="494" s="14" customFormat="1">
      <c r="A494" s="14"/>
      <c r="B494" s="243"/>
      <c r="C494" s="244"/>
      <c r="D494" s="234" t="s">
        <v>152</v>
      </c>
      <c r="E494" s="245" t="s">
        <v>19</v>
      </c>
      <c r="F494" s="246" t="s">
        <v>411</v>
      </c>
      <c r="G494" s="244"/>
      <c r="H494" s="247">
        <v>3.8159999999999998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3" t="s">
        <v>152</v>
      </c>
      <c r="AU494" s="253" t="s">
        <v>86</v>
      </c>
      <c r="AV494" s="14" t="s">
        <v>86</v>
      </c>
      <c r="AW494" s="14" t="s">
        <v>35</v>
      </c>
      <c r="AX494" s="14" t="s">
        <v>76</v>
      </c>
      <c r="AY494" s="253" t="s">
        <v>140</v>
      </c>
    </row>
    <row r="495" s="15" customFormat="1">
      <c r="A495" s="15"/>
      <c r="B495" s="254"/>
      <c r="C495" s="255"/>
      <c r="D495" s="234" t="s">
        <v>152</v>
      </c>
      <c r="E495" s="256" t="s">
        <v>19</v>
      </c>
      <c r="F495" s="257" t="s">
        <v>162</v>
      </c>
      <c r="G495" s="255"/>
      <c r="H495" s="258">
        <v>3.8159999999999998</v>
      </c>
      <c r="I495" s="259"/>
      <c r="J495" s="255"/>
      <c r="K495" s="255"/>
      <c r="L495" s="260"/>
      <c r="M495" s="261"/>
      <c r="N495" s="262"/>
      <c r="O495" s="262"/>
      <c r="P495" s="262"/>
      <c r="Q495" s="262"/>
      <c r="R495" s="262"/>
      <c r="S495" s="262"/>
      <c r="T495" s="263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4" t="s">
        <v>152</v>
      </c>
      <c r="AU495" s="264" t="s">
        <v>86</v>
      </c>
      <c r="AV495" s="15" t="s">
        <v>148</v>
      </c>
      <c r="AW495" s="15" t="s">
        <v>35</v>
      </c>
      <c r="AX495" s="15" t="s">
        <v>84</v>
      </c>
      <c r="AY495" s="264" t="s">
        <v>140</v>
      </c>
    </row>
    <row r="496" s="2" customFormat="1" ht="24.15" customHeight="1">
      <c r="A496" s="40"/>
      <c r="B496" s="41"/>
      <c r="C496" s="214" t="s">
        <v>412</v>
      </c>
      <c r="D496" s="214" t="s">
        <v>143</v>
      </c>
      <c r="E496" s="215" t="s">
        <v>413</v>
      </c>
      <c r="F496" s="216" t="s">
        <v>414</v>
      </c>
      <c r="G496" s="217" t="s">
        <v>146</v>
      </c>
      <c r="H496" s="218">
        <v>0.80400000000000005</v>
      </c>
      <c r="I496" s="219"/>
      <c r="J496" s="220">
        <f>ROUND(I496*H496,2)</f>
        <v>0</v>
      </c>
      <c r="K496" s="216" t="s">
        <v>147</v>
      </c>
      <c r="L496" s="46"/>
      <c r="M496" s="221" t="s">
        <v>19</v>
      </c>
      <c r="N496" s="222" t="s">
        <v>47</v>
      </c>
      <c r="O496" s="86"/>
      <c r="P496" s="223">
        <f>O496*H496</f>
        <v>0</v>
      </c>
      <c r="Q496" s="223">
        <v>0</v>
      </c>
      <c r="R496" s="223">
        <f>Q496*H496</f>
        <v>0</v>
      </c>
      <c r="S496" s="223">
        <v>0.055</v>
      </c>
      <c r="T496" s="224">
        <f>S496*H496</f>
        <v>0.044220000000000002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25" t="s">
        <v>148</v>
      </c>
      <c r="AT496" s="225" t="s">
        <v>143</v>
      </c>
      <c r="AU496" s="225" t="s">
        <v>86</v>
      </c>
      <c r="AY496" s="19" t="s">
        <v>140</v>
      </c>
      <c r="BE496" s="226">
        <f>IF(N496="základní",J496,0)</f>
        <v>0</v>
      </c>
      <c r="BF496" s="226">
        <f>IF(N496="snížená",J496,0)</f>
        <v>0</v>
      </c>
      <c r="BG496" s="226">
        <f>IF(N496="zákl. přenesená",J496,0)</f>
        <v>0</v>
      </c>
      <c r="BH496" s="226">
        <f>IF(N496="sníž. přenesená",J496,0)</f>
        <v>0</v>
      </c>
      <c r="BI496" s="226">
        <f>IF(N496="nulová",J496,0)</f>
        <v>0</v>
      </c>
      <c r="BJ496" s="19" t="s">
        <v>84</v>
      </c>
      <c r="BK496" s="226">
        <f>ROUND(I496*H496,2)</f>
        <v>0</v>
      </c>
      <c r="BL496" s="19" t="s">
        <v>148</v>
      </c>
      <c r="BM496" s="225" t="s">
        <v>415</v>
      </c>
    </row>
    <row r="497" s="2" customFormat="1">
      <c r="A497" s="40"/>
      <c r="B497" s="41"/>
      <c r="C497" s="42"/>
      <c r="D497" s="227" t="s">
        <v>150</v>
      </c>
      <c r="E497" s="42"/>
      <c r="F497" s="228" t="s">
        <v>416</v>
      </c>
      <c r="G497" s="42"/>
      <c r="H497" s="42"/>
      <c r="I497" s="229"/>
      <c r="J497" s="42"/>
      <c r="K497" s="42"/>
      <c r="L497" s="46"/>
      <c r="M497" s="230"/>
      <c r="N497" s="231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150</v>
      </c>
      <c r="AU497" s="19" t="s">
        <v>86</v>
      </c>
    </row>
    <row r="498" s="13" customFormat="1">
      <c r="A498" s="13"/>
      <c r="B498" s="232"/>
      <c r="C498" s="233"/>
      <c r="D498" s="234" t="s">
        <v>152</v>
      </c>
      <c r="E498" s="235" t="s">
        <v>19</v>
      </c>
      <c r="F498" s="236" t="s">
        <v>410</v>
      </c>
      <c r="G498" s="233"/>
      <c r="H498" s="235" t="s">
        <v>19</v>
      </c>
      <c r="I498" s="237"/>
      <c r="J498" s="233"/>
      <c r="K498" s="233"/>
      <c r="L498" s="238"/>
      <c r="M498" s="239"/>
      <c r="N498" s="240"/>
      <c r="O498" s="240"/>
      <c r="P498" s="240"/>
      <c r="Q498" s="240"/>
      <c r="R498" s="240"/>
      <c r="S498" s="240"/>
      <c r="T498" s="24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2" t="s">
        <v>152</v>
      </c>
      <c r="AU498" s="242" t="s">
        <v>86</v>
      </c>
      <c r="AV498" s="13" t="s">
        <v>84</v>
      </c>
      <c r="AW498" s="13" t="s">
        <v>35</v>
      </c>
      <c r="AX498" s="13" t="s">
        <v>76</v>
      </c>
      <c r="AY498" s="242" t="s">
        <v>140</v>
      </c>
    </row>
    <row r="499" s="14" customFormat="1">
      <c r="A499" s="14"/>
      <c r="B499" s="243"/>
      <c r="C499" s="244"/>
      <c r="D499" s="234" t="s">
        <v>152</v>
      </c>
      <c r="E499" s="245" t="s">
        <v>19</v>
      </c>
      <c r="F499" s="246" t="s">
        <v>417</v>
      </c>
      <c r="G499" s="244"/>
      <c r="H499" s="247">
        <v>0.80400000000000005</v>
      </c>
      <c r="I499" s="248"/>
      <c r="J499" s="244"/>
      <c r="K499" s="244"/>
      <c r="L499" s="249"/>
      <c r="M499" s="250"/>
      <c r="N499" s="251"/>
      <c r="O499" s="251"/>
      <c r="P499" s="251"/>
      <c r="Q499" s="251"/>
      <c r="R499" s="251"/>
      <c r="S499" s="251"/>
      <c r="T499" s="25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3" t="s">
        <v>152</v>
      </c>
      <c r="AU499" s="253" t="s">
        <v>86</v>
      </c>
      <c r="AV499" s="14" t="s">
        <v>86</v>
      </c>
      <c r="AW499" s="14" t="s">
        <v>35</v>
      </c>
      <c r="AX499" s="14" t="s">
        <v>76</v>
      </c>
      <c r="AY499" s="253" t="s">
        <v>140</v>
      </c>
    </row>
    <row r="500" s="15" customFormat="1">
      <c r="A500" s="15"/>
      <c r="B500" s="254"/>
      <c r="C500" s="255"/>
      <c r="D500" s="234" t="s">
        <v>152</v>
      </c>
      <c r="E500" s="256" t="s">
        <v>19</v>
      </c>
      <c r="F500" s="257" t="s">
        <v>162</v>
      </c>
      <c r="G500" s="255"/>
      <c r="H500" s="258">
        <v>0.80400000000000005</v>
      </c>
      <c r="I500" s="259"/>
      <c r="J500" s="255"/>
      <c r="K500" s="255"/>
      <c r="L500" s="260"/>
      <c r="M500" s="261"/>
      <c r="N500" s="262"/>
      <c r="O500" s="262"/>
      <c r="P500" s="262"/>
      <c r="Q500" s="262"/>
      <c r="R500" s="262"/>
      <c r="S500" s="262"/>
      <c r="T500" s="263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64" t="s">
        <v>152</v>
      </c>
      <c r="AU500" s="264" t="s">
        <v>86</v>
      </c>
      <c r="AV500" s="15" t="s">
        <v>148</v>
      </c>
      <c r="AW500" s="15" t="s">
        <v>35</v>
      </c>
      <c r="AX500" s="15" t="s">
        <v>84</v>
      </c>
      <c r="AY500" s="264" t="s">
        <v>140</v>
      </c>
    </row>
    <row r="501" s="2" customFormat="1" ht="24.15" customHeight="1">
      <c r="A501" s="40"/>
      <c r="B501" s="41"/>
      <c r="C501" s="214" t="s">
        <v>418</v>
      </c>
      <c r="D501" s="214" t="s">
        <v>143</v>
      </c>
      <c r="E501" s="215" t="s">
        <v>419</v>
      </c>
      <c r="F501" s="216" t="s">
        <v>420</v>
      </c>
      <c r="G501" s="217" t="s">
        <v>146</v>
      </c>
      <c r="H501" s="218">
        <v>1.8</v>
      </c>
      <c r="I501" s="219"/>
      <c r="J501" s="220">
        <f>ROUND(I501*H501,2)</f>
        <v>0</v>
      </c>
      <c r="K501" s="216" t="s">
        <v>147</v>
      </c>
      <c r="L501" s="46"/>
      <c r="M501" s="221" t="s">
        <v>19</v>
      </c>
      <c r="N501" s="222" t="s">
        <v>47</v>
      </c>
      <c r="O501" s="86"/>
      <c r="P501" s="223">
        <f>O501*H501</f>
        <v>0</v>
      </c>
      <c r="Q501" s="223">
        <v>0</v>
      </c>
      <c r="R501" s="223">
        <f>Q501*H501</f>
        <v>0</v>
      </c>
      <c r="S501" s="223">
        <v>0.075999999999999998</v>
      </c>
      <c r="T501" s="224">
        <f>S501*H501</f>
        <v>0.13680000000000001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25" t="s">
        <v>148</v>
      </c>
      <c r="AT501" s="225" t="s">
        <v>143</v>
      </c>
      <c r="AU501" s="225" t="s">
        <v>86</v>
      </c>
      <c r="AY501" s="19" t="s">
        <v>140</v>
      </c>
      <c r="BE501" s="226">
        <f>IF(N501="základní",J501,0)</f>
        <v>0</v>
      </c>
      <c r="BF501" s="226">
        <f>IF(N501="snížená",J501,0)</f>
        <v>0</v>
      </c>
      <c r="BG501" s="226">
        <f>IF(N501="zákl. přenesená",J501,0)</f>
        <v>0</v>
      </c>
      <c r="BH501" s="226">
        <f>IF(N501="sníž. přenesená",J501,0)</f>
        <v>0</v>
      </c>
      <c r="BI501" s="226">
        <f>IF(N501="nulová",J501,0)</f>
        <v>0</v>
      </c>
      <c r="BJ501" s="19" t="s">
        <v>84</v>
      </c>
      <c r="BK501" s="226">
        <f>ROUND(I501*H501,2)</f>
        <v>0</v>
      </c>
      <c r="BL501" s="19" t="s">
        <v>148</v>
      </c>
      <c r="BM501" s="225" t="s">
        <v>421</v>
      </c>
    </row>
    <row r="502" s="2" customFormat="1">
      <c r="A502" s="40"/>
      <c r="B502" s="41"/>
      <c r="C502" s="42"/>
      <c r="D502" s="227" t="s">
        <v>150</v>
      </c>
      <c r="E502" s="42"/>
      <c r="F502" s="228" t="s">
        <v>422</v>
      </c>
      <c r="G502" s="42"/>
      <c r="H502" s="42"/>
      <c r="I502" s="229"/>
      <c r="J502" s="42"/>
      <c r="K502" s="42"/>
      <c r="L502" s="46"/>
      <c r="M502" s="230"/>
      <c r="N502" s="231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150</v>
      </c>
      <c r="AU502" s="19" t="s">
        <v>86</v>
      </c>
    </row>
    <row r="503" s="13" customFormat="1">
      <c r="A503" s="13"/>
      <c r="B503" s="232"/>
      <c r="C503" s="233"/>
      <c r="D503" s="234" t="s">
        <v>152</v>
      </c>
      <c r="E503" s="235" t="s">
        <v>19</v>
      </c>
      <c r="F503" s="236" t="s">
        <v>410</v>
      </c>
      <c r="G503" s="233"/>
      <c r="H503" s="235" t="s">
        <v>19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152</v>
      </c>
      <c r="AU503" s="242" t="s">
        <v>86</v>
      </c>
      <c r="AV503" s="13" t="s">
        <v>84</v>
      </c>
      <c r="AW503" s="13" t="s">
        <v>35</v>
      </c>
      <c r="AX503" s="13" t="s">
        <v>76</v>
      </c>
      <c r="AY503" s="242" t="s">
        <v>140</v>
      </c>
    </row>
    <row r="504" s="14" customFormat="1">
      <c r="A504" s="14"/>
      <c r="B504" s="243"/>
      <c r="C504" s="244"/>
      <c r="D504" s="234" t="s">
        <v>152</v>
      </c>
      <c r="E504" s="245" t="s">
        <v>19</v>
      </c>
      <c r="F504" s="246" t="s">
        <v>423</v>
      </c>
      <c r="G504" s="244"/>
      <c r="H504" s="247">
        <v>1.8</v>
      </c>
      <c r="I504" s="248"/>
      <c r="J504" s="244"/>
      <c r="K504" s="244"/>
      <c r="L504" s="249"/>
      <c r="M504" s="250"/>
      <c r="N504" s="251"/>
      <c r="O504" s="251"/>
      <c r="P504" s="251"/>
      <c r="Q504" s="251"/>
      <c r="R504" s="251"/>
      <c r="S504" s="251"/>
      <c r="T504" s="25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3" t="s">
        <v>152</v>
      </c>
      <c r="AU504" s="253" t="s">
        <v>86</v>
      </c>
      <c r="AV504" s="14" t="s">
        <v>86</v>
      </c>
      <c r="AW504" s="14" t="s">
        <v>35</v>
      </c>
      <c r="AX504" s="14" t="s">
        <v>76</v>
      </c>
      <c r="AY504" s="253" t="s">
        <v>140</v>
      </c>
    </row>
    <row r="505" s="15" customFormat="1">
      <c r="A505" s="15"/>
      <c r="B505" s="254"/>
      <c r="C505" s="255"/>
      <c r="D505" s="234" t="s">
        <v>152</v>
      </c>
      <c r="E505" s="256" t="s">
        <v>19</v>
      </c>
      <c r="F505" s="257" t="s">
        <v>162</v>
      </c>
      <c r="G505" s="255"/>
      <c r="H505" s="258">
        <v>1.8</v>
      </c>
      <c r="I505" s="259"/>
      <c r="J505" s="255"/>
      <c r="K505" s="255"/>
      <c r="L505" s="260"/>
      <c r="M505" s="261"/>
      <c r="N505" s="262"/>
      <c r="O505" s="262"/>
      <c r="P505" s="262"/>
      <c r="Q505" s="262"/>
      <c r="R505" s="262"/>
      <c r="S505" s="262"/>
      <c r="T505" s="263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64" t="s">
        <v>152</v>
      </c>
      <c r="AU505" s="264" t="s">
        <v>86</v>
      </c>
      <c r="AV505" s="15" t="s">
        <v>148</v>
      </c>
      <c r="AW505" s="15" t="s">
        <v>35</v>
      </c>
      <c r="AX505" s="15" t="s">
        <v>84</v>
      </c>
      <c r="AY505" s="264" t="s">
        <v>140</v>
      </c>
    </row>
    <row r="506" s="2" customFormat="1" ht="16.5" customHeight="1">
      <c r="A506" s="40"/>
      <c r="B506" s="41"/>
      <c r="C506" s="214" t="s">
        <v>424</v>
      </c>
      <c r="D506" s="214" t="s">
        <v>143</v>
      </c>
      <c r="E506" s="215" t="s">
        <v>425</v>
      </c>
      <c r="F506" s="216" t="s">
        <v>426</v>
      </c>
      <c r="G506" s="217" t="s">
        <v>146</v>
      </c>
      <c r="H506" s="218">
        <v>379.507</v>
      </c>
      <c r="I506" s="219"/>
      <c r="J506" s="220">
        <f>ROUND(I506*H506,2)</f>
        <v>0</v>
      </c>
      <c r="K506" s="216" t="s">
        <v>147</v>
      </c>
      <c r="L506" s="46"/>
      <c r="M506" s="221" t="s">
        <v>19</v>
      </c>
      <c r="N506" s="222" t="s">
        <v>47</v>
      </c>
      <c r="O506" s="86"/>
      <c r="P506" s="223">
        <f>O506*H506</f>
        <v>0</v>
      </c>
      <c r="Q506" s="223">
        <v>0</v>
      </c>
      <c r="R506" s="223">
        <f>Q506*H506</f>
        <v>0</v>
      </c>
      <c r="S506" s="223">
        <v>0.002</v>
      </c>
      <c r="T506" s="224">
        <f>S506*H506</f>
        <v>0.75901400000000008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25" t="s">
        <v>148</v>
      </c>
      <c r="AT506" s="225" t="s">
        <v>143</v>
      </c>
      <c r="AU506" s="225" t="s">
        <v>86</v>
      </c>
      <c r="AY506" s="19" t="s">
        <v>140</v>
      </c>
      <c r="BE506" s="226">
        <f>IF(N506="základní",J506,0)</f>
        <v>0</v>
      </c>
      <c r="BF506" s="226">
        <f>IF(N506="snížená",J506,0)</f>
        <v>0</v>
      </c>
      <c r="BG506" s="226">
        <f>IF(N506="zákl. přenesená",J506,0)</f>
        <v>0</v>
      </c>
      <c r="BH506" s="226">
        <f>IF(N506="sníž. přenesená",J506,0)</f>
        <v>0</v>
      </c>
      <c r="BI506" s="226">
        <f>IF(N506="nulová",J506,0)</f>
        <v>0</v>
      </c>
      <c r="BJ506" s="19" t="s">
        <v>84</v>
      </c>
      <c r="BK506" s="226">
        <f>ROUND(I506*H506,2)</f>
        <v>0</v>
      </c>
      <c r="BL506" s="19" t="s">
        <v>148</v>
      </c>
      <c r="BM506" s="225" t="s">
        <v>427</v>
      </c>
    </row>
    <row r="507" s="2" customFormat="1">
      <c r="A507" s="40"/>
      <c r="B507" s="41"/>
      <c r="C507" s="42"/>
      <c r="D507" s="227" t="s">
        <v>150</v>
      </c>
      <c r="E507" s="42"/>
      <c r="F507" s="228" t="s">
        <v>428</v>
      </c>
      <c r="G507" s="42"/>
      <c r="H507" s="42"/>
      <c r="I507" s="229"/>
      <c r="J507" s="42"/>
      <c r="K507" s="42"/>
      <c r="L507" s="46"/>
      <c r="M507" s="230"/>
      <c r="N507" s="231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150</v>
      </c>
      <c r="AU507" s="19" t="s">
        <v>86</v>
      </c>
    </row>
    <row r="508" s="13" customFormat="1">
      <c r="A508" s="13"/>
      <c r="B508" s="232"/>
      <c r="C508" s="233"/>
      <c r="D508" s="234" t="s">
        <v>152</v>
      </c>
      <c r="E508" s="235" t="s">
        <v>19</v>
      </c>
      <c r="F508" s="236" t="s">
        <v>172</v>
      </c>
      <c r="G508" s="233"/>
      <c r="H508" s="235" t="s">
        <v>19</v>
      </c>
      <c r="I508" s="237"/>
      <c r="J508" s="233"/>
      <c r="K508" s="233"/>
      <c r="L508" s="238"/>
      <c r="M508" s="239"/>
      <c r="N508" s="240"/>
      <c r="O508" s="240"/>
      <c r="P508" s="240"/>
      <c r="Q508" s="240"/>
      <c r="R508" s="240"/>
      <c r="S508" s="240"/>
      <c r="T508" s="24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2" t="s">
        <v>152</v>
      </c>
      <c r="AU508" s="242" t="s">
        <v>86</v>
      </c>
      <c r="AV508" s="13" t="s">
        <v>84</v>
      </c>
      <c r="AW508" s="13" t="s">
        <v>35</v>
      </c>
      <c r="AX508" s="13" t="s">
        <v>76</v>
      </c>
      <c r="AY508" s="242" t="s">
        <v>140</v>
      </c>
    </row>
    <row r="509" s="13" customFormat="1">
      <c r="A509" s="13"/>
      <c r="B509" s="232"/>
      <c r="C509" s="233"/>
      <c r="D509" s="234" t="s">
        <v>152</v>
      </c>
      <c r="E509" s="235" t="s">
        <v>19</v>
      </c>
      <c r="F509" s="236" t="s">
        <v>173</v>
      </c>
      <c r="G509" s="233"/>
      <c r="H509" s="235" t="s">
        <v>19</v>
      </c>
      <c r="I509" s="237"/>
      <c r="J509" s="233"/>
      <c r="K509" s="233"/>
      <c r="L509" s="238"/>
      <c r="M509" s="239"/>
      <c r="N509" s="240"/>
      <c r="O509" s="240"/>
      <c r="P509" s="240"/>
      <c r="Q509" s="240"/>
      <c r="R509" s="240"/>
      <c r="S509" s="240"/>
      <c r="T509" s="24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2" t="s">
        <v>152</v>
      </c>
      <c r="AU509" s="242" t="s">
        <v>86</v>
      </c>
      <c r="AV509" s="13" t="s">
        <v>84</v>
      </c>
      <c r="AW509" s="13" t="s">
        <v>35</v>
      </c>
      <c r="AX509" s="13" t="s">
        <v>76</v>
      </c>
      <c r="AY509" s="242" t="s">
        <v>140</v>
      </c>
    </row>
    <row r="510" s="14" customFormat="1">
      <c r="A510" s="14"/>
      <c r="B510" s="243"/>
      <c r="C510" s="244"/>
      <c r="D510" s="234" t="s">
        <v>152</v>
      </c>
      <c r="E510" s="245" t="s">
        <v>19</v>
      </c>
      <c r="F510" s="246" t="s">
        <v>174</v>
      </c>
      <c r="G510" s="244"/>
      <c r="H510" s="247">
        <v>0.83999999999999997</v>
      </c>
      <c r="I510" s="248"/>
      <c r="J510" s="244"/>
      <c r="K510" s="244"/>
      <c r="L510" s="249"/>
      <c r="M510" s="250"/>
      <c r="N510" s="251"/>
      <c r="O510" s="251"/>
      <c r="P510" s="251"/>
      <c r="Q510" s="251"/>
      <c r="R510" s="251"/>
      <c r="S510" s="251"/>
      <c r="T510" s="25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3" t="s">
        <v>152</v>
      </c>
      <c r="AU510" s="253" t="s">
        <v>86</v>
      </c>
      <c r="AV510" s="14" t="s">
        <v>86</v>
      </c>
      <c r="AW510" s="14" t="s">
        <v>35</v>
      </c>
      <c r="AX510" s="14" t="s">
        <v>76</v>
      </c>
      <c r="AY510" s="253" t="s">
        <v>140</v>
      </c>
    </row>
    <row r="511" s="13" customFormat="1">
      <c r="A511" s="13"/>
      <c r="B511" s="232"/>
      <c r="C511" s="233"/>
      <c r="D511" s="234" t="s">
        <v>152</v>
      </c>
      <c r="E511" s="235" t="s">
        <v>19</v>
      </c>
      <c r="F511" s="236" t="s">
        <v>175</v>
      </c>
      <c r="G511" s="233"/>
      <c r="H511" s="235" t="s">
        <v>19</v>
      </c>
      <c r="I511" s="237"/>
      <c r="J511" s="233"/>
      <c r="K511" s="233"/>
      <c r="L511" s="238"/>
      <c r="M511" s="239"/>
      <c r="N511" s="240"/>
      <c r="O511" s="240"/>
      <c r="P511" s="240"/>
      <c r="Q511" s="240"/>
      <c r="R511" s="240"/>
      <c r="S511" s="240"/>
      <c r="T511" s="24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2" t="s">
        <v>152</v>
      </c>
      <c r="AU511" s="242" t="s">
        <v>86</v>
      </c>
      <c r="AV511" s="13" t="s">
        <v>84</v>
      </c>
      <c r="AW511" s="13" t="s">
        <v>35</v>
      </c>
      <c r="AX511" s="13" t="s">
        <v>76</v>
      </c>
      <c r="AY511" s="242" t="s">
        <v>140</v>
      </c>
    </row>
    <row r="512" s="14" customFormat="1">
      <c r="A512" s="14"/>
      <c r="B512" s="243"/>
      <c r="C512" s="244"/>
      <c r="D512" s="234" t="s">
        <v>152</v>
      </c>
      <c r="E512" s="245" t="s">
        <v>19</v>
      </c>
      <c r="F512" s="246" t="s">
        <v>176</v>
      </c>
      <c r="G512" s="244"/>
      <c r="H512" s="247">
        <v>11.281000000000001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3" t="s">
        <v>152</v>
      </c>
      <c r="AU512" s="253" t="s">
        <v>86</v>
      </c>
      <c r="AV512" s="14" t="s">
        <v>86</v>
      </c>
      <c r="AW512" s="14" t="s">
        <v>35</v>
      </c>
      <c r="AX512" s="14" t="s">
        <v>76</v>
      </c>
      <c r="AY512" s="253" t="s">
        <v>140</v>
      </c>
    </row>
    <row r="513" s="13" customFormat="1">
      <c r="A513" s="13"/>
      <c r="B513" s="232"/>
      <c r="C513" s="233"/>
      <c r="D513" s="234" t="s">
        <v>152</v>
      </c>
      <c r="E513" s="235" t="s">
        <v>19</v>
      </c>
      <c r="F513" s="236" t="s">
        <v>177</v>
      </c>
      <c r="G513" s="233"/>
      <c r="H513" s="235" t="s">
        <v>19</v>
      </c>
      <c r="I513" s="237"/>
      <c r="J513" s="233"/>
      <c r="K513" s="233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152</v>
      </c>
      <c r="AU513" s="242" t="s">
        <v>86</v>
      </c>
      <c r="AV513" s="13" t="s">
        <v>84</v>
      </c>
      <c r="AW513" s="13" t="s">
        <v>35</v>
      </c>
      <c r="AX513" s="13" t="s">
        <v>76</v>
      </c>
      <c r="AY513" s="242" t="s">
        <v>140</v>
      </c>
    </row>
    <row r="514" s="14" customFormat="1">
      <c r="A514" s="14"/>
      <c r="B514" s="243"/>
      <c r="C514" s="244"/>
      <c r="D514" s="234" t="s">
        <v>152</v>
      </c>
      <c r="E514" s="245" t="s">
        <v>19</v>
      </c>
      <c r="F514" s="246" t="s">
        <v>178</v>
      </c>
      <c r="G514" s="244"/>
      <c r="H514" s="247">
        <v>11.464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152</v>
      </c>
      <c r="AU514" s="253" t="s">
        <v>86</v>
      </c>
      <c r="AV514" s="14" t="s">
        <v>86</v>
      </c>
      <c r="AW514" s="14" t="s">
        <v>35</v>
      </c>
      <c r="AX514" s="14" t="s">
        <v>76</v>
      </c>
      <c r="AY514" s="253" t="s">
        <v>140</v>
      </c>
    </row>
    <row r="515" s="13" customFormat="1">
      <c r="A515" s="13"/>
      <c r="B515" s="232"/>
      <c r="C515" s="233"/>
      <c r="D515" s="234" t="s">
        <v>152</v>
      </c>
      <c r="E515" s="235" t="s">
        <v>19</v>
      </c>
      <c r="F515" s="236" t="s">
        <v>154</v>
      </c>
      <c r="G515" s="233"/>
      <c r="H515" s="235" t="s">
        <v>19</v>
      </c>
      <c r="I515" s="237"/>
      <c r="J515" s="233"/>
      <c r="K515" s="233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152</v>
      </c>
      <c r="AU515" s="242" t="s">
        <v>86</v>
      </c>
      <c r="AV515" s="13" t="s">
        <v>84</v>
      </c>
      <c r="AW515" s="13" t="s">
        <v>35</v>
      </c>
      <c r="AX515" s="13" t="s">
        <v>76</v>
      </c>
      <c r="AY515" s="242" t="s">
        <v>140</v>
      </c>
    </row>
    <row r="516" s="14" customFormat="1">
      <c r="A516" s="14"/>
      <c r="B516" s="243"/>
      <c r="C516" s="244"/>
      <c r="D516" s="234" t="s">
        <v>152</v>
      </c>
      <c r="E516" s="245" t="s">
        <v>19</v>
      </c>
      <c r="F516" s="246" t="s">
        <v>179</v>
      </c>
      <c r="G516" s="244"/>
      <c r="H516" s="247">
        <v>25.959</v>
      </c>
      <c r="I516" s="248"/>
      <c r="J516" s="244"/>
      <c r="K516" s="244"/>
      <c r="L516" s="249"/>
      <c r="M516" s="250"/>
      <c r="N516" s="251"/>
      <c r="O516" s="251"/>
      <c r="P516" s="251"/>
      <c r="Q516" s="251"/>
      <c r="R516" s="251"/>
      <c r="S516" s="251"/>
      <c r="T516" s="25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3" t="s">
        <v>152</v>
      </c>
      <c r="AU516" s="253" t="s">
        <v>86</v>
      </c>
      <c r="AV516" s="14" t="s">
        <v>86</v>
      </c>
      <c r="AW516" s="14" t="s">
        <v>35</v>
      </c>
      <c r="AX516" s="14" t="s">
        <v>76</v>
      </c>
      <c r="AY516" s="253" t="s">
        <v>140</v>
      </c>
    </row>
    <row r="517" s="13" customFormat="1">
      <c r="A517" s="13"/>
      <c r="B517" s="232"/>
      <c r="C517" s="233"/>
      <c r="D517" s="234" t="s">
        <v>152</v>
      </c>
      <c r="E517" s="235" t="s">
        <v>19</v>
      </c>
      <c r="F517" s="236" t="s">
        <v>180</v>
      </c>
      <c r="G517" s="233"/>
      <c r="H517" s="235" t="s">
        <v>19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152</v>
      </c>
      <c r="AU517" s="242" t="s">
        <v>86</v>
      </c>
      <c r="AV517" s="13" t="s">
        <v>84</v>
      </c>
      <c r="AW517" s="13" t="s">
        <v>35</v>
      </c>
      <c r="AX517" s="13" t="s">
        <v>76</v>
      </c>
      <c r="AY517" s="242" t="s">
        <v>140</v>
      </c>
    </row>
    <row r="518" s="14" customFormat="1">
      <c r="A518" s="14"/>
      <c r="B518" s="243"/>
      <c r="C518" s="244"/>
      <c r="D518" s="234" t="s">
        <v>152</v>
      </c>
      <c r="E518" s="245" t="s">
        <v>19</v>
      </c>
      <c r="F518" s="246" t="s">
        <v>181</v>
      </c>
      <c r="G518" s="244"/>
      <c r="H518" s="247">
        <v>8.0050000000000008</v>
      </c>
      <c r="I518" s="248"/>
      <c r="J518" s="244"/>
      <c r="K518" s="244"/>
      <c r="L518" s="249"/>
      <c r="M518" s="250"/>
      <c r="N518" s="251"/>
      <c r="O518" s="251"/>
      <c r="P518" s="251"/>
      <c r="Q518" s="251"/>
      <c r="R518" s="251"/>
      <c r="S518" s="251"/>
      <c r="T518" s="25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3" t="s">
        <v>152</v>
      </c>
      <c r="AU518" s="253" t="s">
        <v>86</v>
      </c>
      <c r="AV518" s="14" t="s">
        <v>86</v>
      </c>
      <c r="AW518" s="14" t="s">
        <v>35</v>
      </c>
      <c r="AX518" s="14" t="s">
        <v>76</v>
      </c>
      <c r="AY518" s="253" t="s">
        <v>140</v>
      </c>
    </row>
    <row r="519" s="13" customFormat="1">
      <c r="A519" s="13"/>
      <c r="B519" s="232"/>
      <c r="C519" s="233"/>
      <c r="D519" s="234" t="s">
        <v>152</v>
      </c>
      <c r="E519" s="235" t="s">
        <v>19</v>
      </c>
      <c r="F519" s="236" t="s">
        <v>182</v>
      </c>
      <c r="G519" s="233"/>
      <c r="H519" s="235" t="s">
        <v>19</v>
      </c>
      <c r="I519" s="237"/>
      <c r="J519" s="233"/>
      <c r="K519" s="233"/>
      <c r="L519" s="238"/>
      <c r="M519" s="239"/>
      <c r="N519" s="240"/>
      <c r="O519" s="240"/>
      <c r="P519" s="240"/>
      <c r="Q519" s="240"/>
      <c r="R519" s="240"/>
      <c r="S519" s="240"/>
      <c r="T519" s="24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2" t="s">
        <v>152</v>
      </c>
      <c r="AU519" s="242" t="s">
        <v>86</v>
      </c>
      <c r="AV519" s="13" t="s">
        <v>84</v>
      </c>
      <c r="AW519" s="13" t="s">
        <v>35</v>
      </c>
      <c r="AX519" s="13" t="s">
        <v>76</v>
      </c>
      <c r="AY519" s="242" t="s">
        <v>140</v>
      </c>
    </row>
    <row r="520" s="14" customFormat="1">
      <c r="A520" s="14"/>
      <c r="B520" s="243"/>
      <c r="C520" s="244"/>
      <c r="D520" s="234" t="s">
        <v>152</v>
      </c>
      <c r="E520" s="245" t="s">
        <v>19</v>
      </c>
      <c r="F520" s="246" t="s">
        <v>183</v>
      </c>
      <c r="G520" s="244"/>
      <c r="H520" s="247">
        <v>22.420000000000002</v>
      </c>
      <c r="I520" s="248"/>
      <c r="J520" s="244"/>
      <c r="K520" s="244"/>
      <c r="L520" s="249"/>
      <c r="M520" s="250"/>
      <c r="N520" s="251"/>
      <c r="O520" s="251"/>
      <c r="P520" s="251"/>
      <c r="Q520" s="251"/>
      <c r="R520" s="251"/>
      <c r="S520" s="251"/>
      <c r="T520" s="25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3" t="s">
        <v>152</v>
      </c>
      <c r="AU520" s="253" t="s">
        <v>86</v>
      </c>
      <c r="AV520" s="14" t="s">
        <v>86</v>
      </c>
      <c r="AW520" s="14" t="s">
        <v>35</v>
      </c>
      <c r="AX520" s="14" t="s">
        <v>76</v>
      </c>
      <c r="AY520" s="253" t="s">
        <v>140</v>
      </c>
    </row>
    <row r="521" s="13" customFormat="1">
      <c r="A521" s="13"/>
      <c r="B521" s="232"/>
      <c r="C521" s="233"/>
      <c r="D521" s="234" t="s">
        <v>152</v>
      </c>
      <c r="E521" s="235" t="s">
        <v>19</v>
      </c>
      <c r="F521" s="236" t="s">
        <v>184</v>
      </c>
      <c r="G521" s="233"/>
      <c r="H521" s="235" t="s">
        <v>19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152</v>
      </c>
      <c r="AU521" s="242" t="s">
        <v>86</v>
      </c>
      <c r="AV521" s="13" t="s">
        <v>84</v>
      </c>
      <c r="AW521" s="13" t="s">
        <v>35</v>
      </c>
      <c r="AX521" s="13" t="s">
        <v>76</v>
      </c>
      <c r="AY521" s="242" t="s">
        <v>140</v>
      </c>
    </row>
    <row r="522" s="14" customFormat="1">
      <c r="A522" s="14"/>
      <c r="B522" s="243"/>
      <c r="C522" s="244"/>
      <c r="D522" s="234" t="s">
        <v>152</v>
      </c>
      <c r="E522" s="245" t="s">
        <v>19</v>
      </c>
      <c r="F522" s="246" t="s">
        <v>185</v>
      </c>
      <c r="G522" s="244"/>
      <c r="H522" s="247">
        <v>14.9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152</v>
      </c>
      <c r="AU522" s="253" t="s">
        <v>86</v>
      </c>
      <c r="AV522" s="14" t="s">
        <v>86</v>
      </c>
      <c r="AW522" s="14" t="s">
        <v>35</v>
      </c>
      <c r="AX522" s="14" t="s">
        <v>76</v>
      </c>
      <c r="AY522" s="253" t="s">
        <v>140</v>
      </c>
    </row>
    <row r="523" s="13" customFormat="1">
      <c r="A523" s="13"/>
      <c r="B523" s="232"/>
      <c r="C523" s="233"/>
      <c r="D523" s="234" t="s">
        <v>152</v>
      </c>
      <c r="E523" s="235" t="s">
        <v>19</v>
      </c>
      <c r="F523" s="236" t="s">
        <v>186</v>
      </c>
      <c r="G523" s="233"/>
      <c r="H523" s="235" t="s">
        <v>19</v>
      </c>
      <c r="I523" s="237"/>
      <c r="J523" s="233"/>
      <c r="K523" s="233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152</v>
      </c>
      <c r="AU523" s="242" t="s">
        <v>86</v>
      </c>
      <c r="AV523" s="13" t="s">
        <v>84</v>
      </c>
      <c r="AW523" s="13" t="s">
        <v>35</v>
      </c>
      <c r="AX523" s="13" t="s">
        <v>76</v>
      </c>
      <c r="AY523" s="242" t="s">
        <v>140</v>
      </c>
    </row>
    <row r="524" s="14" customFormat="1">
      <c r="A524" s="14"/>
      <c r="B524" s="243"/>
      <c r="C524" s="244"/>
      <c r="D524" s="234" t="s">
        <v>152</v>
      </c>
      <c r="E524" s="245" t="s">
        <v>19</v>
      </c>
      <c r="F524" s="246" t="s">
        <v>187</v>
      </c>
      <c r="G524" s="244"/>
      <c r="H524" s="247">
        <v>13.25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3" t="s">
        <v>152</v>
      </c>
      <c r="AU524" s="253" t="s">
        <v>86</v>
      </c>
      <c r="AV524" s="14" t="s">
        <v>86</v>
      </c>
      <c r="AW524" s="14" t="s">
        <v>35</v>
      </c>
      <c r="AX524" s="14" t="s">
        <v>76</v>
      </c>
      <c r="AY524" s="253" t="s">
        <v>140</v>
      </c>
    </row>
    <row r="525" s="13" customFormat="1">
      <c r="A525" s="13"/>
      <c r="B525" s="232"/>
      <c r="C525" s="233"/>
      <c r="D525" s="234" t="s">
        <v>152</v>
      </c>
      <c r="E525" s="235" t="s">
        <v>19</v>
      </c>
      <c r="F525" s="236" t="s">
        <v>188</v>
      </c>
      <c r="G525" s="233"/>
      <c r="H525" s="235" t="s">
        <v>19</v>
      </c>
      <c r="I525" s="237"/>
      <c r="J525" s="233"/>
      <c r="K525" s="233"/>
      <c r="L525" s="238"/>
      <c r="M525" s="239"/>
      <c r="N525" s="240"/>
      <c r="O525" s="240"/>
      <c r="P525" s="240"/>
      <c r="Q525" s="240"/>
      <c r="R525" s="240"/>
      <c r="S525" s="240"/>
      <c r="T525" s="24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2" t="s">
        <v>152</v>
      </c>
      <c r="AU525" s="242" t="s">
        <v>86</v>
      </c>
      <c r="AV525" s="13" t="s">
        <v>84</v>
      </c>
      <c r="AW525" s="13" t="s">
        <v>35</v>
      </c>
      <c r="AX525" s="13" t="s">
        <v>76</v>
      </c>
      <c r="AY525" s="242" t="s">
        <v>140</v>
      </c>
    </row>
    <row r="526" s="14" customFormat="1">
      <c r="A526" s="14"/>
      <c r="B526" s="243"/>
      <c r="C526" s="244"/>
      <c r="D526" s="234" t="s">
        <v>152</v>
      </c>
      <c r="E526" s="245" t="s">
        <v>19</v>
      </c>
      <c r="F526" s="246" t="s">
        <v>189</v>
      </c>
      <c r="G526" s="244"/>
      <c r="H526" s="247">
        <v>61.274999999999999</v>
      </c>
      <c r="I526" s="248"/>
      <c r="J526" s="244"/>
      <c r="K526" s="244"/>
      <c r="L526" s="249"/>
      <c r="M526" s="250"/>
      <c r="N526" s="251"/>
      <c r="O526" s="251"/>
      <c r="P526" s="251"/>
      <c r="Q526" s="251"/>
      <c r="R526" s="251"/>
      <c r="S526" s="251"/>
      <c r="T526" s="252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3" t="s">
        <v>152</v>
      </c>
      <c r="AU526" s="253" t="s">
        <v>86</v>
      </c>
      <c r="AV526" s="14" t="s">
        <v>86</v>
      </c>
      <c r="AW526" s="14" t="s">
        <v>35</v>
      </c>
      <c r="AX526" s="14" t="s">
        <v>76</v>
      </c>
      <c r="AY526" s="253" t="s">
        <v>140</v>
      </c>
    </row>
    <row r="527" s="13" customFormat="1">
      <c r="A527" s="13"/>
      <c r="B527" s="232"/>
      <c r="C527" s="233"/>
      <c r="D527" s="234" t="s">
        <v>152</v>
      </c>
      <c r="E527" s="235" t="s">
        <v>19</v>
      </c>
      <c r="F527" s="236" t="s">
        <v>190</v>
      </c>
      <c r="G527" s="233"/>
      <c r="H527" s="235" t="s">
        <v>19</v>
      </c>
      <c r="I527" s="237"/>
      <c r="J527" s="233"/>
      <c r="K527" s="233"/>
      <c r="L527" s="238"/>
      <c r="M527" s="239"/>
      <c r="N527" s="240"/>
      <c r="O527" s="240"/>
      <c r="P527" s="240"/>
      <c r="Q527" s="240"/>
      <c r="R527" s="240"/>
      <c r="S527" s="240"/>
      <c r="T527" s="24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2" t="s">
        <v>152</v>
      </c>
      <c r="AU527" s="242" t="s">
        <v>86</v>
      </c>
      <c r="AV527" s="13" t="s">
        <v>84</v>
      </c>
      <c r="AW527" s="13" t="s">
        <v>35</v>
      </c>
      <c r="AX527" s="13" t="s">
        <v>76</v>
      </c>
      <c r="AY527" s="242" t="s">
        <v>140</v>
      </c>
    </row>
    <row r="528" s="14" customFormat="1">
      <c r="A528" s="14"/>
      <c r="B528" s="243"/>
      <c r="C528" s="244"/>
      <c r="D528" s="234" t="s">
        <v>152</v>
      </c>
      <c r="E528" s="245" t="s">
        <v>19</v>
      </c>
      <c r="F528" s="246" t="s">
        <v>191</v>
      </c>
      <c r="G528" s="244"/>
      <c r="H528" s="247">
        <v>1.44</v>
      </c>
      <c r="I528" s="248"/>
      <c r="J528" s="244"/>
      <c r="K528" s="244"/>
      <c r="L528" s="249"/>
      <c r="M528" s="250"/>
      <c r="N528" s="251"/>
      <c r="O528" s="251"/>
      <c r="P528" s="251"/>
      <c r="Q528" s="251"/>
      <c r="R528" s="251"/>
      <c r="S528" s="251"/>
      <c r="T528" s="25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3" t="s">
        <v>152</v>
      </c>
      <c r="AU528" s="253" t="s">
        <v>86</v>
      </c>
      <c r="AV528" s="14" t="s">
        <v>86</v>
      </c>
      <c r="AW528" s="14" t="s">
        <v>35</v>
      </c>
      <c r="AX528" s="14" t="s">
        <v>76</v>
      </c>
      <c r="AY528" s="253" t="s">
        <v>140</v>
      </c>
    </row>
    <row r="529" s="13" customFormat="1">
      <c r="A529" s="13"/>
      <c r="B529" s="232"/>
      <c r="C529" s="233"/>
      <c r="D529" s="234" t="s">
        <v>152</v>
      </c>
      <c r="E529" s="235" t="s">
        <v>19</v>
      </c>
      <c r="F529" s="236" t="s">
        <v>192</v>
      </c>
      <c r="G529" s="233"/>
      <c r="H529" s="235" t="s">
        <v>19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152</v>
      </c>
      <c r="AU529" s="242" t="s">
        <v>86</v>
      </c>
      <c r="AV529" s="13" t="s">
        <v>84</v>
      </c>
      <c r="AW529" s="13" t="s">
        <v>35</v>
      </c>
      <c r="AX529" s="13" t="s">
        <v>76</v>
      </c>
      <c r="AY529" s="242" t="s">
        <v>140</v>
      </c>
    </row>
    <row r="530" s="14" customFormat="1">
      <c r="A530" s="14"/>
      <c r="B530" s="243"/>
      <c r="C530" s="244"/>
      <c r="D530" s="234" t="s">
        <v>152</v>
      </c>
      <c r="E530" s="245" t="s">
        <v>19</v>
      </c>
      <c r="F530" s="246" t="s">
        <v>193</v>
      </c>
      <c r="G530" s="244"/>
      <c r="H530" s="247">
        <v>11.050000000000001</v>
      </c>
      <c r="I530" s="248"/>
      <c r="J530" s="244"/>
      <c r="K530" s="244"/>
      <c r="L530" s="249"/>
      <c r="M530" s="250"/>
      <c r="N530" s="251"/>
      <c r="O530" s="251"/>
      <c r="P530" s="251"/>
      <c r="Q530" s="251"/>
      <c r="R530" s="251"/>
      <c r="S530" s="251"/>
      <c r="T530" s="25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3" t="s">
        <v>152</v>
      </c>
      <c r="AU530" s="253" t="s">
        <v>86</v>
      </c>
      <c r="AV530" s="14" t="s">
        <v>86</v>
      </c>
      <c r="AW530" s="14" t="s">
        <v>35</v>
      </c>
      <c r="AX530" s="14" t="s">
        <v>76</v>
      </c>
      <c r="AY530" s="253" t="s">
        <v>140</v>
      </c>
    </row>
    <row r="531" s="13" customFormat="1">
      <c r="A531" s="13"/>
      <c r="B531" s="232"/>
      <c r="C531" s="233"/>
      <c r="D531" s="234" t="s">
        <v>152</v>
      </c>
      <c r="E531" s="235" t="s">
        <v>19</v>
      </c>
      <c r="F531" s="236" t="s">
        <v>194</v>
      </c>
      <c r="G531" s="233"/>
      <c r="H531" s="235" t="s">
        <v>19</v>
      </c>
      <c r="I531" s="237"/>
      <c r="J531" s="233"/>
      <c r="K531" s="233"/>
      <c r="L531" s="238"/>
      <c r="M531" s="239"/>
      <c r="N531" s="240"/>
      <c r="O531" s="240"/>
      <c r="P531" s="240"/>
      <c r="Q531" s="240"/>
      <c r="R531" s="240"/>
      <c r="S531" s="240"/>
      <c r="T531" s="24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2" t="s">
        <v>152</v>
      </c>
      <c r="AU531" s="242" t="s">
        <v>86</v>
      </c>
      <c r="AV531" s="13" t="s">
        <v>84</v>
      </c>
      <c r="AW531" s="13" t="s">
        <v>35</v>
      </c>
      <c r="AX531" s="13" t="s">
        <v>76</v>
      </c>
      <c r="AY531" s="242" t="s">
        <v>140</v>
      </c>
    </row>
    <row r="532" s="14" customFormat="1">
      <c r="A532" s="14"/>
      <c r="B532" s="243"/>
      <c r="C532" s="244"/>
      <c r="D532" s="234" t="s">
        <v>152</v>
      </c>
      <c r="E532" s="245" t="s">
        <v>19</v>
      </c>
      <c r="F532" s="246" t="s">
        <v>193</v>
      </c>
      <c r="G532" s="244"/>
      <c r="H532" s="247">
        <v>11.050000000000001</v>
      </c>
      <c r="I532" s="248"/>
      <c r="J532" s="244"/>
      <c r="K532" s="244"/>
      <c r="L532" s="249"/>
      <c r="M532" s="250"/>
      <c r="N532" s="251"/>
      <c r="O532" s="251"/>
      <c r="P532" s="251"/>
      <c r="Q532" s="251"/>
      <c r="R532" s="251"/>
      <c r="S532" s="251"/>
      <c r="T532" s="25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3" t="s">
        <v>152</v>
      </c>
      <c r="AU532" s="253" t="s">
        <v>86</v>
      </c>
      <c r="AV532" s="14" t="s">
        <v>86</v>
      </c>
      <c r="AW532" s="14" t="s">
        <v>35</v>
      </c>
      <c r="AX532" s="14" t="s">
        <v>76</v>
      </c>
      <c r="AY532" s="253" t="s">
        <v>140</v>
      </c>
    </row>
    <row r="533" s="13" customFormat="1">
      <c r="A533" s="13"/>
      <c r="B533" s="232"/>
      <c r="C533" s="233"/>
      <c r="D533" s="234" t="s">
        <v>152</v>
      </c>
      <c r="E533" s="235" t="s">
        <v>19</v>
      </c>
      <c r="F533" s="236" t="s">
        <v>155</v>
      </c>
      <c r="G533" s="233"/>
      <c r="H533" s="235" t="s">
        <v>19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152</v>
      </c>
      <c r="AU533" s="242" t="s">
        <v>86</v>
      </c>
      <c r="AV533" s="13" t="s">
        <v>84</v>
      </c>
      <c r="AW533" s="13" t="s">
        <v>35</v>
      </c>
      <c r="AX533" s="13" t="s">
        <v>76</v>
      </c>
      <c r="AY533" s="242" t="s">
        <v>140</v>
      </c>
    </row>
    <row r="534" s="14" customFormat="1">
      <c r="A534" s="14"/>
      <c r="B534" s="243"/>
      <c r="C534" s="244"/>
      <c r="D534" s="234" t="s">
        <v>152</v>
      </c>
      <c r="E534" s="245" t="s">
        <v>19</v>
      </c>
      <c r="F534" s="246" t="s">
        <v>191</v>
      </c>
      <c r="G534" s="244"/>
      <c r="H534" s="247">
        <v>1.44</v>
      </c>
      <c r="I534" s="248"/>
      <c r="J534" s="244"/>
      <c r="K534" s="244"/>
      <c r="L534" s="249"/>
      <c r="M534" s="250"/>
      <c r="N534" s="251"/>
      <c r="O534" s="251"/>
      <c r="P534" s="251"/>
      <c r="Q534" s="251"/>
      <c r="R534" s="251"/>
      <c r="S534" s="251"/>
      <c r="T534" s="25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3" t="s">
        <v>152</v>
      </c>
      <c r="AU534" s="253" t="s">
        <v>86</v>
      </c>
      <c r="AV534" s="14" t="s">
        <v>86</v>
      </c>
      <c r="AW534" s="14" t="s">
        <v>35</v>
      </c>
      <c r="AX534" s="14" t="s">
        <v>76</v>
      </c>
      <c r="AY534" s="253" t="s">
        <v>140</v>
      </c>
    </row>
    <row r="535" s="13" customFormat="1">
      <c r="A535" s="13"/>
      <c r="B535" s="232"/>
      <c r="C535" s="233"/>
      <c r="D535" s="234" t="s">
        <v>152</v>
      </c>
      <c r="E535" s="235" t="s">
        <v>19</v>
      </c>
      <c r="F535" s="236" t="s">
        <v>195</v>
      </c>
      <c r="G535" s="233"/>
      <c r="H535" s="235" t="s">
        <v>19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2" t="s">
        <v>152</v>
      </c>
      <c r="AU535" s="242" t="s">
        <v>86</v>
      </c>
      <c r="AV535" s="13" t="s">
        <v>84</v>
      </c>
      <c r="AW535" s="13" t="s">
        <v>35</v>
      </c>
      <c r="AX535" s="13" t="s">
        <v>76</v>
      </c>
      <c r="AY535" s="242" t="s">
        <v>140</v>
      </c>
    </row>
    <row r="536" s="14" customFormat="1">
      <c r="A536" s="14"/>
      <c r="B536" s="243"/>
      <c r="C536" s="244"/>
      <c r="D536" s="234" t="s">
        <v>152</v>
      </c>
      <c r="E536" s="245" t="s">
        <v>19</v>
      </c>
      <c r="F536" s="246" t="s">
        <v>193</v>
      </c>
      <c r="G536" s="244"/>
      <c r="H536" s="247">
        <v>11.050000000000001</v>
      </c>
      <c r="I536" s="248"/>
      <c r="J536" s="244"/>
      <c r="K536" s="244"/>
      <c r="L536" s="249"/>
      <c r="M536" s="250"/>
      <c r="N536" s="251"/>
      <c r="O536" s="251"/>
      <c r="P536" s="251"/>
      <c r="Q536" s="251"/>
      <c r="R536" s="251"/>
      <c r="S536" s="251"/>
      <c r="T536" s="25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3" t="s">
        <v>152</v>
      </c>
      <c r="AU536" s="253" t="s">
        <v>86</v>
      </c>
      <c r="AV536" s="14" t="s">
        <v>86</v>
      </c>
      <c r="AW536" s="14" t="s">
        <v>35</v>
      </c>
      <c r="AX536" s="14" t="s">
        <v>76</v>
      </c>
      <c r="AY536" s="253" t="s">
        <v>140</v>
      </c>
    </row>
    <row r="537" s="13" customFormat="1">
      <c r="A537" s="13"/>
      <c r="B537" s="232"/>
      <c r="C537" s="233"/>
      <c r="D537" s="234" t="s">
        <v>152</v>
      </c>
      <c r="E537" s="235" t="s">
        <v>19</v>
      </c>
      <c r="F537" s="236" t="s">
        <v>196</v>
      </c>
      <c r="G537" s="233"/>
      <c r="H537" s="235" t="s">
        <v>19</v>
      </c>
      <c r="I537" s="237"/>
      <c r="J537" s="233"/>
      <c r="K537" s="233"/>
      <c r="L537" s="238"/>
      <c r="M537" s="239"/>
      <c r="N537" s="240"/>
      <c r="O537" s="240"/>
      <c r="P537" s="240"/>
      <c r="Q537" s="240"/>
      <c r="R537" s="240"/>
      <c r="S537" s="240"/>
      <c r="T537" s="24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2" t="s">
        <v>152</v>
      </c>
      <c r="AU537" s="242" t="s">
        <v>86</v>
      </c>
      <c r="AV537" s="13" t="s">
        <v>84</v>
      </c>
      <c r="AW537" s="13" t="s">
        <v>35</v>
      </c>
      <c r="AX537" s="13" t="s">
        <v>76</v>
      </c>
      <c r="AY537" s="242" t="s">
        <v>140</v>
      </c>
    </row>
    <row r="538" s="14" customFormat="1">
      <c r="A538" s="14"/>
      <c r="B538" s="243"/>
      <c r="C538" s="244"/>
      <c r="D538" s="234" t="s">
        <v>152</v>
      </c>
      <c r="E538" s="245" t="s">
        <v>19</v>
      </c>
      <c r="F538" s="246" t="s">
        <v>193</v>
      </c>
      <c r="G538" s="244"/>
      <c r="H538" s="247">
        <v>11.050000000000001</v>
      </c>
      <c r="I538" s="248"/>
      <c r="J538" s="244"/>
      <c r="K538" s="244"/>
      <c r="L538" s="249"/>
      <c r="M538" s="250"/>
      <c r="N538" s="251"/>
      <c r="O538" s="251"/>
      <c r="P538" s="251"/>
      <c r="Q538" s="251"/>
      <c r="R538" s="251"/>
      <c r="S538" s="251"/>
      <c r="T538" s="252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3" t="s">
        <v>152</v>
      </c>
      <c r="AU538" s="253" t="s">
        <v>86</v>
      </c>
      <c r="AV538" s="14" t="s">
        <v>86</v>
      </c>
      <c r="AW538" s="14" t="s">
        <v>35</v>
      </c>
      <c r="AX538" s="14" t="s">
        <v>76</v>
      </c>
      <c r="AY538" s="253" t="s">
        <v>140</v>
      </c>
    </row>
    <row r="539" s="13" customFormat="1">
      <c r="A539" s="13"/>
      <c r="B539" s="232"/>
      <c r="C539" s="233"/>
      <c r="D539" s="234" t="s">
        <v>152</v>
      </c>
      <c r="E539" s="235" t="s">
        <v>19</v>
      </c>
      <c r="F539" s="236" t="s">
        <v>156</v>
      </c>
      <c r="G539" s="233"/>
      <c r="H539" s="235" t="s">
        <v>19</v>
      </c>
      <c r="I539" s="237"/>
      <c r="J539" s="233"/>
      <c r="K539" s="233"/>
      <c r="L539" s="238"/>
      <c r="M539" s="239"/>
      <c r="N539" s="240"/>
      <c r="O539" s="240"/>
      <c r="P539" s="240"/>
      <c r="Q539" s="240"/>
      <c r="R539" s="240"/>
      <c r="S539" s="240"/>
      <c r="T539" s="24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2" t="s">
        <v>152</v>
      </c>
      <c r="AU539" s="242" t="s">
        <v>86</v>
      </c>
      <c r="AV539" s="13" t="s">
        <v>84</v>
      </c>
      <c r="AW539" s="13" t="s">
        <v>35</v>
      </c>
      <c r="AX539" s="13" t="s">
        <v>76</v>
      </c>
      <c r="AY539" s="242" t="s">
        <v>140</v>
      </c>
    </row>
    <row r="540" s="14" customFormat="1">
      <c r="A540" s="14"/>
      <c r="B540" s="243"/>
      <c r="C540" s="244"/>
      <c r="D540" s="234" t="s">
        <v>152</v>
      </c>
      <c r="E540" s="245" t="s">
        <v>19</v>
      </c>
      <c r="F540" s="246" t="s">
        <v>197</v>
      </c>
      <c r="G540" s="244"/>
      <c r="H540" s="247">
        <v>4.0700000000000003</v>
      </c>
      <c r="I540" s="248"/>
      <c r="J540" s="244"/>
      <c r="K540" s="244"/>
      <c r="L540" s="249"/>
      <c r="M540" s="250"/>
      <c r="N540" s="251"/>
      <c r="O540" s="251"/>
      <c r="P540" s="251"/>
      <c r="Q540" s="251"/>
      <c r="R540" s="251"/>
      <c r="S540" s="251"/>
      <c r="T540" s="25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3" t="s">
        <v>152</v>
      </c>
      <c r="AU540" s="253" t="s">
        <v>86</v>
      </c>
      <c r="AV540" s="14" t="s">
        <v>86</v>
      </c>
      <c r="AW540" s="14" t="s">
        <v>35</v>
      </c>
      <c r="AX540" s="14" t="s">
        <v>76</v>
      </c>
      <c r="AY540" s="253" t="s">
        <v>140</v>
      </c>
    </row>
    <row r="541" s="13" customFormat="1">
      <c r="A541" s="13"/>
      <c r="B541" s="232"/>
      <c r="C541" s="233"/>
      <c r="D541" s="234" t="s">
        <v>152</v>
      </c>
      <c r="E541" s="235" t="s">
        <v>19</v>
      </c>
      <c r="F541" s="236" t="s">
        <v>198</v>
      </c>
      <c r="G541" s="233"/>
      <c r="H541" s="235" t="s">
        <v>19</v>
      </c>
      <c r="I541" s="237"/>
      <c r="J541" s="233"/>
      <c r="K541" s="233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152</v>
      </c>
      <c r="AU541" s="242" t="s">
        <v>86</v>
      </c>
      <c r="AV541" s="13" t="s">
        <v>84</v>
      </c>
      <c r="AW541" s="13" t="s">
        <v>35</v>
      </c>
      <c r="AX541" s="13" t="s">
        <v>76</v>
      </c>
      <c r="AY541" s="242" t="s">
        <v>140</v>
      </c>
    </row>
    <row r="542" s="14" customFormat="1">
      <c r="A542" s="14"/>
      <c r="B542" s="243"/>
      <c r="C542" s="244"/>
      <c r="D542" s="234" t="s">
        <v>152</v>
      </c>
      <c r="E542" s="245" t="s">
        <v>19</v>
      </c>
      <c r="F542" s="246" t="s">
        <v>199</v>
      </c>
      <c r="G542" s="244"/>
      <c r="H542" s="247">
        <v>9.1430000000000007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152</v>
      </c>
      <c r="AU542" s="253" t="s">
        <v>86</v>
      </c>
      <c r="AV542" s="14" t="s">
        <v>86</v>
      </c>
      <c r="AW542" s="14" t="s">
        <v>35</v>
      </c>
      <c r="AX542" s="14" t="s">
        <v>76</v>
      </c>
      <c r="AY542" s="253" t="s">
        <v>140</v>
      </c>
    </row>
    <row r="543" s="13" customFormat="1">
      <c r="A543" s="13"/>
      <c r="B543" s="232"/>
      <c r="C543" s="233"/>
      <c r="D543" s="234" t="s">
        <v>152</v>
      </c>
      <c r="E543" s="235" t="s">
        <v>19</v>
      </c>
      <c r="F543" s="236" t="s">
        <v>200</v>
      </c>
      <c r="G543" s="233"/>
      <c r="H543" s="235" t="s">
        <v>19</v>
      </c>
      <c r="I543" s="237"/>
      <c r="J543" s="233"/>
      <c r="K543" s="233"/>
      <c r="L543" s="238"/>
      <c r="M543" s="239"/>
      <c r="N543" s="240"/>
      <c r="O543" s="240"/>
      <c r="P543" s="240"/>
      <c r="Q543" s="240"/>
      <c r="R543" s="240"/>
      <c r="S543" s="240"/>
      <c r="T543" s="24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2" t="s">
        <v>152</v>
      </c>
      <c r="AU543" s="242" t="s">
        <v>86</v>
      </c>
      <c r="AV543" s="13" t="s">
        <v>84</v>
      </c>
      <c r="AW543" s="13" t="s">
        <v>35</v>
      </c>
      <c r="AX543" s="13" t="s">
        <v>76</v>
      </c>
      <c r="AY543" s="242" t="s">
        <v>140</v>
      </c>
    </row>
    <row r="544" s="14" customFormat="1">
      <c r="A544" s="14"/>
      <c r="B544" s="243"/>
      <c r="C544" s="244"/>
      <c r="D544" s="234" t="s">
        <v>152</v>
      </c>
      <c r="E544" s="245" t="s">
        <v>19</v>
      </c>
      <c r="F544" s="246" t="s">
        <v>201</v>
      </c>
      <c r="G544" s="244"/>
      <c r="H544" s="247">
        <v>11.375</v>
      </c>
      <c r="I544" s="248"/>
      <c r="J544" s="244"/>
      <c r="K544" s="244"/>
      <c r="L544" s="249"/>
      <c r="M544" s="250"/>
      <c r="N544" s="251"/>
      <c r="O544" s="251"/>
      <c r="P544" s="251"/>
      <c r="Q544" s="251"/>
      <c r="R544" s="251"/>
      <c r="S544" s="251"/>
      <c r="T544" s="252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3" t="s">
        <v>152</v>
      </c>
      <c r="AU544" s="253" t="s">
        <v>86</v>
      </c>
      <c r="AV544" s="14" t="s">
        <v>86</v>
      </c>
      <c r="AW544" s="14" t="s">
        <v>35</v>
      </c>
      <c r="AX544" s="14" t="s">
        <v>76</v>
      </c>
      <c r="AY544" s="253" t="s">
        <v>140</v>
      </c>
    </row>
    <row r="545" s="13" customFormat="1">
      <c r="A545" s="13"/>
      <c r="B545" s="232"/>
      <c r="C545" s="233"/>
      <c r="D545" s="234" t="s">
        <v>152</v>
      </c>
      <c r="E545" s="235" t="s">
        <v>19</v>
      </c>
      <c r="F545" s="236" t="s">
        <v>157</v>
      </c>
      <c r="G545" s="233"/>
      <c r="H545" s="235" t="s">
        <v>19</v>
      </c>
      <c r="I545" s="237"/>
      <c r="J545" s="233"/>
      <c r="K545" s="233"/>
      <c r="L545" s="238"/>
      <c r="M545" s="239"/>
      <c r="N545" s="240"/>
      <c r="O545" s="240"/>
      <c r="P545" s="240"/>
      <c r="Q545" s="240"/>
      <c r="R545" s="240"/>
      <c r="S545" s="240"/>
      <c r="T545" s="24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2" t="s">
        <v>152</v>
      </c>
      <c r="AU545" s="242" t="s">
        <v>86</v>
      </c>
      <c r="AV545" s="13" t="s">
        <v>84</v>
      </c>
      <c r="AW545" s="13" t="s">
        <v>35</v>
      </c>
      <c r="AX545" s="13" t="s">
        <v>76</v>
      </c>
      <c r="AY545" s="242" t="s">
        <v>140</v>
      </c>
    </row>
    <row r="546" s="14" customFormat="1">
      <c r="A546" s="14"/>
      <c r="B546" s="243"/>
      <c r="C546" s="244"/>
      <c r="D546" s="234" t="s">
        <v>152</v>
      </c>
      <c r="E546" s="245" t="s">
        <v>19</v>
      </c>
      <c r="F546" s="246" t="s">
        <v>202</v>
      </c>
      <c r="G546" s="244"/>
      <c r="H546" s="247">
        <v>24.649999999999999</v>
      </c>
      <c r="I546" s="248"/>
      <c r="J546" s="244"/>
      <c r="K546" s="244"/>
      <c r="L546" s="249"/>
      <c r="M546" s="250"/>
      <c r="N546" s="251"/>
      <c r="O546" s="251"/>
      <c r="P546" s="251"/>
      <c r="Q546" s="251"/>
      <c r="R546" s="251"/>
      <c r="S546" s="251"/>
      <c r="T546" s="25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3" t="s">
        <v>152</v>
      </c>
      <c r="AU546" s="253" t="s">
        <v>86</v>
      </c>
      <c r="AV546" s="14" t="s">
        <v>86</v>
      </c>
      <c r="AW546" s="14" t="s">
        <v>35</v>
      </c>
      <c r="AX546" s="14" t="s">
        <v>76</v>
      </c>
      <c r="AY546" s="253" t="s">
        <v>140</v>
      </c>
    </row>
    <row r="547" s="13" customFormat="1">
      <c r="A547" s="13"/>
      <c r="B547" s="232"/>
      <c r="C547" s="233"/>
      <c r="D547" s="234" t="s">
        <v>152</v>
      </c>
      <c r="E547" s="235" t="s">
        <v>19</v>
      </c>
      <c r="F547" s="236" t="s">
        <v>158</v>
      </c>
      <c r="G547" s="233"/>
      <c r="H547" s="235" t="s">
        <v>19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2" t="s">
        <v>152</v>
      </c>
      <c r="AU547" s="242" t="s">
        <v>86</v>
      </c>
      <c r="AV547" s="13" t="s">
        <v>84</v>
      </c>
      <c r="AW547" s="13" t="s">
        <v>35</v>
      </c>
      <c r="AX547" s="13" t="s">
        <v>76</v>
      </c>
      <c r="AY547" s="242" t="s">
        <v>140</v>
      </c>
    </row>
    <row r="548" s="14" customFormat="1">
      <c r="A548" s="14"/>
      <c r="B548" s="243"/>
      <c r="C548" s="244"/>
      <c r="D548" s="234" t="s">
        <v>152</v>
      </c>
      <c r="E548" s="245" t="s">
        <v>19</v>
      </c>
      <c r="F548" s="246" t="s">
        <v>203</v>
      </c>
      <c r="G548" s="244"/>
      <c r="H548" s="247">
        <v>8.7100000000000009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3" t="s">
        <v>152</v>
      </c>
      <c r="AU548" s="253" t="s">
        <v>86</v>
      </c>
      <c r="AV548" s="14" t="s">
        <v>86</v>
      </c>
      <c r="AW548" s="14" t="s">
        <v>35</v>
      </c>
      <c r="AX548" s="14" t="s">
        <v>76</v>
      </c>
      <c r="AY548" s="253" t="s">
        <v>140</v>
      </c>
    </row>
    <row r="549" s="13" customFormat="1">
      <c r="A549" s="13"/>
      <c r="B549" s="232"/>
      <c r="C549" s="233"/>
      <c r="D549" s="234" t="s">
        <v>152</v>
      </c>
      <c r="E549" s="235" t="s">
        <v>19</v>
      </c>
      <c r="F549" s="236" t="s">
        <v>204</v>
      </c>
      <c r="G549" s="233"/>
      <c r="H549" s="235" t="s">
        <v>19</v>
      </c>
      <c r="I549" s="237"/>
      <c r="J549" s="233"/>
      <c r="K549" s="233"/>
      <c r="L549" s="238"/>
      <c r="M549" s="239"/>
      <c r="N549" s="240"/>
      <c r="O549" s="240"/>
      <c r="P549" s="240"/>
      <c r="Q549" s="240"/>
      <c r="R549" s="240"/>
      <c r="S549" s="240"/>
      <c r="T549" s="24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2" t="s">
        <v>152</v>
      </c>
      <c r="AU549" s="242" t="s">
        <v>86</v>
      </c>
      <c r="AV549" s="13" t="s">
        <v>84</v>
      </c>
      <c r="AW549" s="13" t="s">
        <v>35</v>
      </c>
      <c r="AX549" s="13" t="s">
        <v>76</v>
      </c>
      <c r="AY549" s="242" t="s">
        <v>140</v>
      </c>
    </row>
    <row r="550" s="14" customFormat="1">
      <c r="A550" s="14"/>
      <c r="B550" s="243"/>
      <c r="C550" s="244"/>
      <c r="D550" s="234" t="s">
        <v>152</v>
      </c>
      <c r="E550" s="245" t="s">
        <v>19</v>
      </c>
      <c r="F550" s="246" t="s">
        <v>205</v>
      </c>
      <c r="G550" s="244"/>
      <c r="H550" s="247">
        <v>58</v>
      </c>
      <c r="I550" s="248"/>
      <c r="J550" s="244"/>
      <c r="K550" s="244"/>
      <c r="L550" s="249"/>
      <c r="M550" s="250"/>
      <c r="N550" s="251"/>
      <c r="O550" s="251"/>
      <c r="P550" s="251"/>
      <c r="Q550" s="251"/>
      <c r="R550" s="251"/>
      <c r="S550" s="251"/>
      <c r="T550" s="25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3" t="s">
        <v>152</v>
      </c>
      <c r="AU550" s="253" t="s">
        <v>86</v>
      </c>
      <c r="AV550" s="14" t="s">
        <v>86</v>
      </c>
      <c r="AW550" s="14" t="s">
        <v>35</v>
      </c>
      <c r="AX550" s="14" t="s">
        <v>76</v>
      </c>
      <c r="AY550" s="253" t="s">
        <v>140</v>
      </c>
    </row>
    <row r="551" s="13" customFormat="1">
      <c r="A551" s="13"/>
      <c r="B551" s="232"/>
      <c r="C551" s="233"/>
      <c r="D551" s="234" t="s">
        <v>152</v>
      </c>
      <c r="E551" s="235" t="s">
        <v>19</v>
      </c>
      <c r="F551" s="236" t="s">
        <v>159</v>
      </c>
      <c r="G551" s="233"/>
      <c r="H551" s="235" t="s">
        <v>19</v>
      </c>
      <c r="I551" s="237"/>
      <c r="J551" s="233"/>
      <c r="K551" s="233"/>
      <c r="L551" s="238"/>
      <c r="M551" s="239"/>
      <c r="N551" s="240"/>
      <c r="O551" s="240"/>
      <c r="P551" s="240"/>
      <c r="Q551" s="240"/>
      <c r="R551" s="240"/>
      <c r="S551" s="240"/>
      <c r="T551" s="24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2" t="s">
        <v>152</v>
      </c>
      <c r="AU551" s="242" t="s">
        <v>86</v>
      </c>
      <c r="AV551" s="13" t="s">
        <v>84</v>
      </c>
      <c r="AW551" s="13" t="s">
        <v>35</v>
      </c>
      <c r="AX551" s="13" t="s">
        <v>76</v>
      </c>
      <c r="AY551" s="242" t="s">
        <v>140</v>
      </c>
    </row>
    <row r="552" s="14" customFormat="1">
      <c r="A552" s="14"/>
      <c r="B552" s="243"/>
      <c r="C552" s="244"/>
      <c r="D552" s="234" t="s">
        <v>152</v>
      </c>
      <c r="E552" s="245" t="s">
        <v>19</v>
      </c>
      <c r="F552" s="246" t="s">
        <v>206</v>
      </c>
      <c r="G552" s="244"/>
      <c r="H552" s="247">
        <v>16.66</v>
      </c>
      <c r="I552" s="248"/>
      <c r="J552" s="244"/>
      <c r="K552" s="244"/>
      <c r="L552" s="249"/>
      <c r="M552" s="250"/>
      <c r="N552" s="251"/>
      <c r="O552" s="251"/>
      <c r="P552" s="251"/>
      <c r="Q552" s="251"/>
      <c r="R552" s="251"/>
      <c r="S552" s="251"/>
      <c r="T552" s="252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3" t="s">
        <v>152</v>
      </c>
      <c r="AU552" s="253" t="s">
        <v>86</v>
      </c>
      <c r="AV552" s="14" t="s">
        <v>86</v>
      </c>
      <c r="AW552" s="14" t="s">
        <v>35</v>
      </c>
      <c r="AX552" s="14" t="s">
        <v>76</v>
      </c>
      <c r="AY552" s="253" t="s">
        <v>140</v>
      </c>
    </row>
    <row r="553" s="13" customFormat="1">
      <c r="A553" s="13"/>
      <c r="B553" s="232"/>
      <c r="C553" s="233"/>
      <c r="D553" s="234" t="s">
        <v>152</v>
      </c>
      <c r="E553" s="235" t="s">
        <v>19</v>
      </c>
      <c r="F553" s="236" t="s">
        <v>161</v>
      </c>
      <c r="G553" s="233"/>
      <c r="H553" s="235" t="s">
        <v>19</v>
      </c>
      <c r="I553" s="237"/>
      <c r="J553" s="233"/>
      <c r="K553" s="233"/>
      <c r="L553" s="238"/>
      <c r="M553" s="239"/>
      <c r="N553" s="240"/>
      <c r="O553" s="240"/>
      <c r="P553" s="240"/>
      <c r="Q553" s="240"/>
      <c r="R553" s="240"/>
      <c r="S553" s="240"/>
      <c r="T553" s="24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2" t="s">
        <v>152</v>
      </c>
      <c r="AU553" s="242" t="s">
        <v>86</v>
      </c>
      <c r="AV553" s="13" t="s">
        <v>84</v>
      </c>
      <c r="AW553" s="13" t="s">
        <v>35</v>
      </c>
      <c r="AX553" s="13" t="s">
        <v>76</v>
      </c>
      <c r="AY553" s="242" t="s">
        <v>140</v>
      </c>
    </row>
    <row r="554" s="14" customFormat="1">
      <c r="A554" s="14"/>
      <c r="B554" s="243"/>
      <c r="C554" s="244"/>
      <c r="D554" s="234" t="s">
        <v>152</v>
      </c>
      <c r="E554" s="245" t="s">
        <v>19</v>
      </c>
      <c r="F554" s="246" t="s">
        <v>207</v>
      </c>
      <c r="G554" s="244"/>
      <c r="H554" s="247">
        <v>3.5899999999999999</v>
      </c>
      <c r="I554" s="248"/>
      <c r="J554" s="244"/>
      <c r="K554" s="244"/>
      <c r="L554" s="249"/>
      <c r="M554" s="250"/>
      <c r="N554" s="251"/>
      <c r="O554" s="251"/>
      <c r="P554" s="251"/>
      <c r="Q554" s="251"/>
      <c r="R554" s="251"/>
      <c r="S554" s="251"/>
      <c r="T554" s="25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3" t="s">
        <v>152</v>
      </c>
      <c r="AU554" s="253" t="s">
        <v>86</v>
      </c>
      <c r="AV554" s="14" t="s">
        <v>86</v>
      </c>
      <c r="AW554" s="14" t="s">
        <v>35</v>
      </c>
      <c r="AX554" s="14" t="s">
        <v>76</v>
      </c>
      <c r="AY554" s="253" t="s">
        <v>140</v>
      </c>
    </row>
    <row r="555" s="13" customFormat="1">
      <c r="A555" s="13"/>
      <c r="B555" s="232"/>
      <c r="C555" s="233"/>
      <c r="D555" s="234" t="s">
        <v>152</v>
      </c>
      <c r="E555" s="235" t="s">
        <v>19</v>
      </c>
      <c r="F555" s="236" t="s">
        <v>208</v>
      </c>
      <c r="G555" s="233"/>
      <c r="H555" s="235" t="s">
        <v>19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2" t="s">
        <v>152</v>
      </c>
      <c r="AU555" s="242" t="s">
        <v>86</v>
      </c>
      <c r="AV555" s="13" t="s">
        <v>84</v>
      </c>
      <c r="AW555" s="13" t="s">
        <v>35</v>
      </c>
      <c r="AX555" s="13" t="s">
        <v>76</v>
      </c>
      <c r="AY555" s="242" t="s">
        <v>140</v>
      </c>
    </row>
    <row r="556" s="14" customFormat="1">
      <c r="A556" s="14"/>
      <c r="B556" s="243"/>
      <c r="C556" s="244"/>
      <c r="D556" s="234" t="s">
        <v>152</v>
      </c>
      <c r="E556" s="245" t="s">
        <v>19</v>
      </c>
      <c r="F556" s="246" t="s">
        <v>209</v>
      </c>
      <c r="G556" s="244"/>
      <c r="H556" s="247">
        <v>9.2750000000000004</v>
      </c>
      <c r="I556" s="248"/>
      <c r="J556" s="244"/>
      <c r="K556" s="244"/>
      <c r="L556" s="249"/>
      <c r="M556" s="250"/>
      <c r="N556" s="251"/>
      <c r="O556" s="251"/>
      <c r="P556" s="251"/>
      <c r="Q556" s="251"/>
      <c r="R556" s="251"/>
      <c r="S556" s="251"/>
      <c r="T556" s="25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3" t="s">
        <v>152</v>
      </c>
      <c r="AU556" s="253" t="s">
        <v>86</v>
      </c>
      <c r="AV556" s="14" t="s">
        <v>86</v>
      </c>
      <c r="AW556" s="14" t="s">
        <v>35</v>
      </c>
      <c r="AX556" s="14" t="s">
        <v>76</v>
      </c>
      <c r="AY556" s="253" t="s">
        <v>140</v>
      </c>
    </row>
    <row r="557" s="13" customFormat="1">
      <c r="A557" s="13"/>
      <c r="B557" s="232"/>
      <c r="C557" s="233"/>
      <c r="D557" s="234" t="s">
        <v>152</v>
      </c>
      <c r="E557" s="235" t="s">
        <v>19</v>
      </c>
      <c r="F557" s="236" t="s">
        <v>210</v>
      </c>
      <c r="G557" s="233"/>
      <c r="H557" s="235" t="s">
        <v>19</v>
      </c>
      <c r="I557" s="237"/>
      <c r="J557" s="233"/>
      <c r="K557" s="233"/>
      <c r="L557" s="238"/>
      <c r="M557" s="239"/>
      <c r="N557" s="240"/>
      <c r="O557" s="240"/>
      <c r="P557" s="240"/>
      <c r="Q557" s="240"/>
      <c r="R557" s="240"/>
      <c r="S557" s="240"/>
      <c r="T557" s="24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2" t="s">
        <v>152</v>
      </c>
      <c r="AU557" s="242" t="s">
        <v>86</v>
      </c>
      <c r="AV557" s="13" t="s">
        <v>84</v>
      </c>
      <c r="AW557" s="13" t="s">
        <v>35</v>
      </c>
      <c r="AX557" s="13" t="s">
        <v>76</v>
      </c>
      <c r="AY557" s="242" t="s">
        <v>140</v>
      </c>
    </row>
    <row r="558" s="14" customFormat="1">
      <c r="A558" s="14"/>
      <c r="B558" s="243"/>
      <c r="C558" s="244"/>
      <c r="D558" s="234" t="s">
        <v>152</v>
      </c>
      <c r="E558" s="245" t="s">
        <v>19</v>
      </c>
      <c r="F558" s="246" t="s">
        <v>211</v>
      </c>
      <c r="G558" s="244"/>
      <c r="H558" s="247">
        <v>11.109999999999999</v>
      </c>
      <c r="I558" s="248"/>
      <c r="J558" s="244"/>
      <c r="K558" s="244"/>
      <c r="L558" s="249"/>
      <c r="M558" s="250"/>
      <c r="N558" s="251"/>
      <c r="O558" s="251"/>
      <c r="P558" s="251"/>
      <c r="Q558" s="251"/>
      <c r="R558" s="251"/>
      <c r="S558" s="251"/>
      <c r="T558" s="252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3" t="s">
        <v>152</v>
      </c>
      <c r="AU558" s="253" t="s">
        <v>86</v>
      </c>
      <c r="AV558" s="14" t="s">
        <v>86</v>
      </c>
      <c r="AW558" s="14" t="s">
        <v>35</v>
      </c>
      <c r="AX558" s="14" t="s">
        <v>76</v>
      </c>
      <c r="AY558" s="253" t="s">
        <v>140</v>
      </c>
    </row>
    <row r="559" s="13" customFormat="1">
      <c r="A559" s="13"/>
      <c r="B559" s="232"/>
      <c r="C559" s="233"/>
      <c r="D559" s="234" t="s">
        <v>152</v>
      </c>
      <c r="E559" s="235" t="s">
        <v>19</v>
      </c>
      <c r="F559" s="236" t="s">
        <v>212</v>
      </c>
      <c r="G559" s="233"/>
      <c r="H559" s="235" t="s">
        <v>19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2" t="s">
        <v>152</v>
      </c>
      <c r="AU559" s="242" t="s">
        <v>86</v>
      </c>
      <c r="AV559" s="13" t="s">
        <v>84</v>
      </c>
      <c r="AW559" s="13" t="s">
        <v>35</v>
      </c>
      <c r="AX559" s="13" t="s">
        <v>76</v>
      </c>
      <c r="AY559" s="242" t="s">
        <v>140</v>
      </c>
    </row>
    <row r="560" s="14" customFormat="1">
      <c r="A560" s="14"/>
      <c r="B560" s="243"/>
      <c r="C560" s="244"/>
      <c r="D560" s="234" t="s">
        <v>152</v>
      </c>
      <c r="E560" s="245" t="s">
        <v>19</v>
      </c>
      <c r="F560" s="246" t="s">
        <v>213</v>
      </c>
      <c r="G560" s="244"/>
      <c r="H560" s="247">
        <v>6.4500000000000002</v>
      </c>
      <c r="I560" s="248"/>
      <c r="J560" s="244"/>
      <c r="K560" s="244"/>
      <c r="L560" s="249"/>
      <c r="M560" s="250"/>
      <c r="N560" s="251"/>
      <c r="O560" s="251"/>
      <c r="P560" s="251"/>
      <c r="Q560" s="251"/>
      <c r="R560" s="251"/>
      <c r="S560" s="251"/>
      <c r="T560" s="25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3" t="s">
        <v>152</v>
      </c>
      <c r="AU560" s="253" t="s">
        <v>86</v>
      </c>
      <c r="AV560" s="14" t="s">
        <v>86</v>
      </c>
      <c r="AW560" s="14" t="s">
        <v>35</v>
      </c>
      <c r="AX560" s="14" t="s">
        <v>76</v>
      </c>
      <c r="AY560" s="253" t="s">
        <v>140</v>
      </c>
    </row>
    <row r="561" s="15" customFormat="1">
      <c r="A561" s="15"/>
      <c r="B561" s="254"/>
      <c r="C561" s="255"/>
      <c r="D561" s="234" t="s">
        <v>152</v>
      </c>
      <c r="E561" s="256" t="s">
        <v>19</v>
      </c>
      <c r="F561" s="257" t="s">
        <v>162</v>
      </c>
      <c r="G561" s="255"/>
      <c r="H561" s="258">
        <v>379.507</v>
      </c>
      <c r="I561" s="259"/>
      <c r="J561" s="255"/>
      <c r="K561" s="255"/>
      <c r="L561" s="260"/>
      <c r="M561" s="261"/>
      <c r="N561" s="262"/>
      <c r="O561" s="262"/>
      <c r="P561" s="262"/>
      <c r="Q561" s="262"/>
      <c r="R561" s="262"/>
      <c r="S561" s="262"/>
      <c r="T561" s="263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4" t="s">
        <v>152</v>
      </c>
      <c r="AU561" s="264" t="s">
        <v>86</v>
      </c>
      <c r="AV561" s="15" t="s">
        <v>148</v>
      </c>
      <c r="AW561" s="15" t="s">
        <v>35</v>
      </c>
      <c r="AX561" s="15" t="s">
        <v>84</v>
      </c>
      <c r="AY561" s="264" t="s">
        <v>140</v>
      </c>
    </row>
    <row r="562" s="2" customFormat="1" ht="24.15" customHeight="1">
      <c r="A562" s="40"/>
      <c r="B562" s="41"/>
      <c r="C562" s="214" t="s">
        <v>429</v>
      </c>
      <c r="D562" s="214" t="s">
        <v>143</v>
      </c>
      <c r="E562" s="215" t="s">
        <v>430</v>
      </c>
      <c r="F562" s="216" t="s">
        <v>431</v>
      </c>
      <c r="G562" s="217" t="s">
        <v>146</v>
      </c>
      <c r="H562" s="218">
        <v>769.25199999999995</v>
      </c>
      <c r="I562" s="219"/>
      <c r="J562" s="220">
        <f>ROUND(I562*H562,2)</f>
        <v>0</v>
      </c>
      <c r="K562" s="216" t="s">
        <v>147</v>
      </c>
      <c r="L562" s="46"/>
      <c r="M562" s="221" t="s">
        <v>19</v>
      </c>
      <c r="N562" s="222" t="s">
        <v>47</v>
      </c>
      <c r="O562" s="86"/>
      <c r="P562" s="223">
        <f>O562*H562</f>
        <v>0</v>
      </c>
      <c r="Q562" s="223">
        <v>0</v>
      </c>
      <c r="R562" s="223">
        <f>Q562*H562</f>
        <v>0</v>
      </c>
      <c r="S562" s="223">
        <v>0.002</v>
      </c>
      <c r="T562" s="224">
        <f>S562*H562</f>
        <v>1.5385039999999999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25" t="s">
        <v>148</v>
      </c>
      <c r="AT562" s="225" t="s">
        <v>143</v>
      </c>
      <c r="AU562" s="225" t="s">
        <v>86</v>
      </c>
      <c r="AY562" s="19" t="s">
        <v>140</v>
      </c>
      <c r="BE562" s="226">
        <f>IF(N562="základní",J562,0)</f>
        <v>0</v>
      </c>
      <c r="BF562" s="226">
        <f>IF(N562="snížená",J562,0)</f>
        <v>0</v>
      </c>
      <c r="BG562" s="226">
        <f>IF(N562="zákl. přenesená",J562,0)</f>
        <v>0</v>
      </c>
      <c r="BH562" s="226">
        <f>IF(N562="sníž. přenesená",J562,0)</f>
        <v>0</v>
      </c>
      <c r="BI562" s="226">
        <f>IF(N562="nulová",J562,0)</f>
        <v>0</v>
      </c>
      <c r="BJ562" s="19" t="s">
        <v>84</v>
      </c>
      <c r="BK562" s="226">
        <f>ROUND(I562*H562,2)</f>
        <v>0</v>
      </c>
      <c r="BL562" s="19" t="s">
        <v>148</v>
      </c>
      <c r="BM562" s="225" t="s">
        <v>432</v>
      </c>
    </row>
    <row r="563" s="2" customFormat="1">
      <c r="A563" s="40"/>
      <c r="B563" s="41"/>
      <c r="C563" s="42"/>
      <c r="D563" s="227" t="s">
        <v>150</v>
      </c>
      <c r="E563" s="42"/>
      <c r="F563" s="228" t="s">
        <v>433</v>
      </c>
      <c r="G563" s="42"/>
      <c r="H563" s="42"/>
      <c r="I563" s="229"/>
      <c r="J563" s="42"/>
      <c r="K563" s="42"/>
      <c r="L563" s="46"/>
      <c r="M563" s="230"/>
      <c r="N563" s="231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150</v>
      </c>
      <c r="AU563" s="19" t="s">
        <v>86</v>
      </c>
    </row>
    <row r="564" s="13" customFormat="1">
      <c r="A564" s="13"/>
      <c r="B564" s="232"/>
      <c r="C564" s="233"/>
      <c r="D564" s="234" t="s">
        <v>152</v>
      </c>
      <c r="E564" s="235" t="s">
        <v>19</v>
      </c>
      <c r="F564" s="236" t="s">
        <v>172</v>
      </c>
      <c r="G564" s="233"/>
      <c r="H564" s="235" t="s">
        <v>19</v>
      </c>
      <c r="I564" s="237"/>
      <c r="J564" s="233"/>
      <c r="K564" s="233"/>
      <c r="L564" s="238"/>
      <c r="M564" s="239"/>
      <c r="N564" s="240"/>
      <c r="O564" s="240"/>
      <c r="P564" s="240"/>
      <c r="Q564" s="240"/>
      <c r="R564" s="240"/>
      <c r="S564" s="240"/>
      <c r="T564" s="24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2" t="s">
        <v>152</v>
      </c>
      <c r="AU564" s="242" t="s">
        <v>86</v>
      </c>
      <c r="AV564" s="13" t="s">
        <v>84</v>
      </c>
      <c r="AW564" s="13" t="s">
        <v>35</v>
      </c>
      <c r="AX564" s="13" t="s">
        <v>76</v>
      </c>
      <c r="AY564" s="242" t="s">
        <v>140</v>
      </c>
    </row>
    <row r="565" s="13" customFormat="1">
      <c r="A565" s="13"/>
      <c r="B565" s="232"/>
      <c r="C565" s="233"/>
      <c r="D565" s="234" t="s">
        <v>152</v>
      </c>
      <c r="E565" s="235" t="s">
        <v>19</v>
      </c>
      <c r="F565" s="236" t="s">
        <v>253</v>
      </c>
      <c r="G565" s="233"/>
      <c r="H565" s="235" t="s">
        <v>19</v>
      </c>
      <c r="I565" s="237"/>
      <c r="J565" s="233"/>
      <c r="K565" s="233"/>
      <c r="L565" s="238"/>
      <c r="M565" s="239"/>
      <c r="N565" s="240"/>
      <c r="O565" s="240"/>
      <c r="P565" s="240"/>
      <c r="Q565" s="240"/>
      <c r="R565" s="240"/>
      <c r="S565" s="240"/>
      <c r="T565" s="241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2" t="s">
        <v>152</v>
      </c>
      <c r="AU565" s="242" t="s">
        <v>86</v>
      </c>
      <c r="AV565" s="13" t="s">
        <v>84</v>
      </c>
      <c r="AW565" s="13" t="s">
        <v>35</v>
      </c>
      <c r="AX565" s="13" t="s">
        <v>76</v>
      </c>
      <c r="AY565" s="242" t="s">
        <v>140</v>
      </c>
    </row>
    <row r="566" s="14" customFormat="1">
      <c r="A566" s="14"/>
      <c r="B566" s="243"/>
      <c r="C566" s="244"/>
      <c r="D566" s="234" t="s">
        <v>152</v>
      </c>
      <c r="E566" s="245" t="s">
        <v>19</v>
      </c>
      <c r="F566" s="246" t="s">
        <v>254</v>
      </c>
      <c r="G566" s="244"/>
      <c r="H566" s="247">
        <v>41.039999999999999</v>
      </c>
      <c r="I566" s="248"/>
      <c r="J566" s="244"/>
      <c r="K566" s="244"/>
      <c r="L566" s="249"/>
      <c r="M566" s="250"/>
      <c r="N566" s="251"/>
      <c r="O566" s="251"/>
      <c r="P566" s="251"/>
      <c r="Q566" s="251"/>
      <c r="R566" s="251"/>
      <c r="S566" s="251"/>
      <c r="T566" s="252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3" t="s">
        <v>152</v>
      </c>
      <c r="AU566" s="253" t="s">
        <v>86</v>
      </c>
      <c r="AV566" s="14" t="s">
        <v>86</v>
      </c>
      <c r="AW566" s="14" t="s">
        <v>35</v>
      </c>
      <c r="AX566" s="14" t="s">
        <v>76</v>
      </c>
      <c r="AY566" s="253" t="s">
        <v>140</v>
      </c>
    </row>
    <row r="567" s="13" customFormat="1">
      <c r="A567" s="13"/>
      <c r="B567" s="232"/>
      <c r="C567" s="233"/>
      <c r="D567" s="234" t="s">
        <v>152</v>
      </c>
      <c r="E567" s="235" t="s">
        <v>19</v>
      </c>
      <c r="F567" s="236" t="s">
        <v>255</v>
      </c>
      <c r="G567" s="233"/>
      <c r="H567" s="235" t="s">
        <v>19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2" t="s">
        <v>152</v>
      </c>
      <c r="AU567" s="242" t="s">
        <v>86</v>
      </c>
      <c r="AV567" s="13" t="s">
        <v>84</v>
      </c>
      <c r="AW567" s="13" t="s">
        <v>35</v>
      </c>
      <c r="AX567" s="13" t="s">
        <v>76</v>
      </c>
      <c r="AY567" s="242" t="s">
        <v>140</v>
      </c>
    </row>
    <row r="568" s="14" customFormat="1">
      <c r="A568" s="14"/>
      <c r="B568" s="243"/>
      <c r="C568" s="244"/>
      <c r="D568" s="234" t="s">
        <v>152</v>
      </c>
      <c r="E568" s="245" t="s">
        <v>19</v>
      </c>
      <c r="F568" s="246" t="s">
        <v>256</v>
      </c>
      <c r="G568" s="244"/>
      <c r="H568" s="247">
        <v>6.2359999999999998</v>
      </c>
      <c r="I568" s="248"/>
      <c r="J568" s="244"/>
      <c r="K568" s="244"/>
      <c r="L568" s="249"/>
      <c r="M568" s="250"/>
      <c r="N568" s="251"/>
      <c r="O568" s="251"/>
      <c r="P568" s="251"/>
      <c r="Q568" s="251"/>
      <c r="R568" s="251"/>
      <c r="S568" s="251"/>
      <c r="T568" s="252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3" t="s">
        <v>152</v>
      </c>
      <c r="AU568" s="253" t="s">
        <v>86</v>
      </c>
      <c r="AV568" s="14" t="s">
        <v>86</v>
      </c>
      <c r="AW568" s="14" t="s">
        <v>35</v>
      </c>
      <c r="AX568" s="14" t="s">
        <v>76</v>
      </c>
      <c r="AY568" s="253" t="s">
        <v>140</v>
      </c>
    </row>
    <row r="569" s="13" customFormat="1">
      <c r="A569" s="13"/>
      <c r="B569" s="232"/>
      <c r="C569" s="233"/>
      <c r="D569" s="234" t="s">
        <v>152</v>
      </c>
      <c r="E569" s="235" t="s">
        <v>19</v>
      </c>
      <c r="F569" s="236" t="s">
        <v>218</v>
      </c>
      <c r="G569" s="233"/>
      <c r="H569" s="235" t="s">
        <v>19</v>
      </c>
      <c r="I569" s="237"/>
      <c r="J569" s="233"/>
      <c r="K569" s="233"/>
      <c r="L569" s="238"/>
      <c r="M569" s="239"/>
      <c r="N569" s="240"/>
      <c r="O569" s="240"/>
      <c r="P569" s="240"/>
      <c r="Q569" s="240"/>
      <c r="R569" s="240"/>
      <c r="S569" s="240"/>
      <c r="T569" s="241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2" t="s">
        <v>152</v>
      </c>
      <c r="AU569" s="242" t="s">
        <v>86</v>
      </c>
      <c r="AV569" s="13" t="s">
        <v>84</v>
      </c>
      <c r="AW569" s="13" t="s">
        <v>35</v>
      </c>
      <c r="AX569" s="13" t="s">
        <v>76</v>
      </c>
      <c r="AY569" s="242" t="s">
        <v>140</v>
      </c>
    </row>
    <row r="570" s="14" customFormat="1">
      <c r="A570" s="14"/>
      <c r="B570" s="243"/>
      <c r="C570" s="244"/>
      <c r="D570" s="234" t="s">
        <v>152</v>
      </c>
      <c r="E570" s="245" t="s">
        <v>19</v>
      </c>
      <c r="F570" s="246" t="s">
        <v>257</v>
      </c>
      <c r="G570" s="244"/>
      <c r="H570" s="247">
        <v>26.84</v>
      </c>
      <c r="I570" s="248"/>
      <c r="J570" s="244"/>
      <c r="K570" s="244"/>
      <c r="L570" s="249"/>
      <c r="M570" s="250"/>
      <c r="N570" s="251"/>
      <c r="O570" s="251"/>
      <c r="P570" s="251"/>
      <c r="Q570" s="251"/>
      <c r="R570" s="251"/>
      <c r="S570" s="251"/>
      <c r="T570" s="252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3" t="s">
        <v>152</v>
      </c>
      <c r="AU570" s="253" t="s">
        <v>86</v>
      </c>
      <c r="AV570" s="14" t="s">
        <v>86</v>
      </c>
      <c r="AW570" s="14" t="s">
        <v>35</v>
      </c>
      <c r="AX570" s="14" t="s">
        <v>76</v>
      </c>
      <c r="AY570" s="253" t="s">
        <v>140</v>
      </c>
    </row>
    <row r="571" s="13" customFormat="1">
      <c r="A571" s="13"/>
      <c r="B571" s="232"/>
      <c r="C571" s="233"/>
      <c r="D571" s="234" t="s">
        <v>152</v>
      </c>
      <c r="E571" s="235" t="s">
        <v>19</v>
      </c>
      <c r="F571" s="236" t="s">
        <v>258</v>
      </c>
      <c r="G571" s="233"/>
      <c r="H571" s="235" t="s">
        <v>19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2" t="s">
        <v>152</v>
      </c>
      <c r="AU571" s="242" t="s">
        <v>86</v>
      </c>
      <c r="AV571" s="13" t="s">
        <v>84</v>
      </c>
      <c r="AW571" s="13" t="s">
        <v>35</v>
      </c>
      <c r="AX571" s="13" t="s">
        <v>76</v>
      </c>
      <c r="AY571" s="242" t="s">
        <v>140</v>
      </c>
    </row>
    <row r="572" s="14" customFormat="1">
      <c r="A572" s="14"/>
      <c r="B572" s="243"/>
      <c r="C572" s="244"/>
      <c r="D572" s="234" t="s">
        <v>152</v>
      </c>
      <c r="E572" s="245" t="s">
        <v>19</v>
      </c>
      <c r="F572" s="246" t="s">
        <v>259</v>
      </c>
      <c r="G572" s="244"/>
      <c r="H572" s="247">
        <v>26.443000000000001</v>
      </c>
      <c r="I572" s="248"/>
      <c r="J572" s="244"/>
      <c r="K572" s="244"/>
      <c r="L572" s="249"/>
      <c r="M572" s="250"/>
      <c r="N572" s="251"/>
      <c r="O572" s="251"/>
      <c r="P572" s="251"/>
      <c r="Q572" s="251"/>
      <c r="R572" s="251"/>
      <c r="S572" s="251"/>
      <c r="T572" s="252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3" t="s">
        <v>152</v>
      </c>
      <c r="AU572" s="253" t="s">
        <v>86</v>
      </c>
      <c r="AV572" s="14" t="s">
        <v>86</v>
      </c>
      <c r="AW572" s="14" t="s">
        <v>35</v>
      </c>
      <c r="AX572" s="14" t="s">
        <v>76</v>
      </c>
      <c r="AY572" s="253" t="s">
        <v>140</v>
      </c>
    </row>
    <row r="573" s="13" customFormat="1">
      <c r="A573" s="13"/>
      <c r="B573" s="232"/>
      <c r="C573" s="233"/>
      <c r="D573" s="234" t="s">
        <v>152</v>
      </c>
      <c r="E573" s="235" t="s">
        <v>19</v>
      </c>
      <c r="F573" s="236" t="s">
        <v>221</v>
      </c>
      <c r="G573" s="233"/>
      <c r="H573" s="235" t="s">
        <v>19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2" t="s">
        <v>152</v>
      </c>
      <c r="AU573" s="242" t="s">
        <v>86</v>
      </c>
      <c r="AV573" s="13" t="s">
        <v>84</v>
      </c>
      <c r="AW573" s="13" t="s">
        <v>35</v>
      </c>
      <c r="AX573" s="13" t="s">
        <v>76</v>
      </c>
      <c r="AY573" s="242" t="s">
        <v>140</v>
      </c>
    </row>
    <row r="574" s="14" customFormat="1">
      <c r="A574" s="14"/>
      <c r="B574" s="243"/>
      <c r="C574" s="244"/>
      <c r="D574" s="234" t="s">
        <v>152</v>
      </c>
      <c r="E574" s="245" t="s">
        <v>19</v>
      </c>
      <c r="F574" s="246" t="s">
        <v>260</v>
      </c>
      <c r="G574" s="244"/>
      <c r="H574" s="247">
        <v>39.036999999999999</v>
      </c>
      <c r="I574" s="248"/>
      <c r="J574" s="244"/>
      <c r="K574" s="244"/>
      <c r="L574" s="249"/>
      <c r="M574" s="250"/>
      <c r="N574" s="251"/>
      <c r="O574" s="251"/>
      <c r="P574" s="251"/>
      <c r="Q574" s="251"/>
      <c r="R574" s="251"/>
      <c r="S574" s="251"/>
      <c r="T574" s="252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3" t="s">
        <v>152</v>
      </c>
      <c r="AU574" s="253" t="s">
        <v>86</v>
      </c>
      <c r="AV574" s="14" t="s">
        <v>86</v>
      </c>
      <c r="AW574" s="14" t="s">
        <v>35</v>
      </c>
      <c r="AX574" s="14" t="s">
        <v>76</v>
      </c>
      <c r="AY574" s="253" t="s">
        <v>140</v>
      </c>
    </row>
    <row r="575" s="13" customFormat="1">
      <c r="A575" s="13"/>
      <c r="B575" s="232"/>
      <c r="C575" s="233"/>
      <c r="D575" s="234" t="s">
        <v>152</v>
      </c>
      <c r="E575" s="235" t="s">
        <v>19</v>
      </c>
      <c r="F575" s="236" t="s">
        <v>261</v>
      </c>
      <c r="G575" s="233"/>
      <c r="H575" s="235" t="s">
        <v>19</v>
      </c>
      <c r="I575" s="237"/>
      <c r="J575" s="233"/>
      <c r="K575" s="233"/>
      <c r="L575" s="238"/>
      <c r="M575" s="239"/>
      <c r="N575" s="240"/>
      <c r="O575" s="240"/>
      <c r="P575" s="240"/>
      <c r="Q575" s="240"/>
      <c r="R575" s="240"/>
      <c r="S575" s="240"/>
      <c r="T575" s="24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2" t="s">
        <v>152</v>
      </c>
      <c r="AU575" s="242" t="s">
        <v>86</v>
      </c>
      <c r="AV575" s="13" t="s">
        <v>84</v>
      </c>
      <c r="AW575" s="13" t="s">
        <v>35</v>
      </c>
      <c r="AX575" s="13" t="s">
        <v>76</v>
      </c>
      <c r="AY575" s="242" t="s">
        <v>140</v>
      </c>
    </row>
    <row r="576" s="14" customFormat="1">
      <c r="A576" s="14"/>
      <c r="B576" s="243"/>
      <c r="C576" s="244"/>
      <c r="D576" s="234" t="s">
        <v>152</v>
      </c>
      <c r="E576" s="245" t="s">
        <v>19</v>
      </c>
      <c r="F576" s="246" t="s">
        <v>262</v>
      </c>
      <c r="G576" s="244"/>
      <c r="H576" s="247">
        <v>34.664000000000001</v>
      </c>
      <c r="I576" s="248"/>
      <c r="J576" s="244"/>
      <c r="K576" s="244"/>
      <c r="L576" s="249"/>
      <c r="M576" s="250"/>
      <c r="N576" s="251"/>
      <c r="O576" s="251"/>
      <c r="P576" s="251"/>
      <c r="Q576" s="251"/>
      <c r="R576" s="251"/>
      <c r="S576" s="251"/>
      <c r="T576" s="252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3" t="s">
        <v>152</v>
      </c>
      <c r="AU576" s="253" t="s">
        <v>86</v>
      </c>
      <c r="AV576" s="14" t="s">
        <v>86</v>
      </c>
      <c r="AW576" s="14" t="s">
        <v>35</v>
      </c>
      <c r="AX576" s="14" t="s">
        <v>76</v>
      </c>
      <c r="AY576" s="253" t="s">
        <v>140</v>
      </c>
    </row>
    <row r="577" s="13" customFormat="1">
      <c r="A577" s="13"/>
      <c r="B577" s="232"/>
      <c r="C577" s="233"/>
      <c r="D577" s="234" t="s">
        <v>152</v>
      </c>
      <c r="E577" s="235" t="s">
        <v>19</v>
      </c>
      <c r="F577" s="236" t="s">
        <v>223</v>
      </c>
      <c r="G577" s="233"/>
      <c r="H577" s="235" t="s">
        <v>19</v>
      </c>
      <c r="I577" s="237"/>
      <c r="J577" s="233"/>
      <c r="K577" s="233"/>
      <c r="L577" s="238"/>
      <c r="M577" s="239"/>
      <c r="N577" s="240"/>
      <c r="O577" s="240"/>
      <c r="P577" s="240"/>
      <c r="Q577" s="240"/>
      <c r="R577" s="240"/>
      <c r="S577" s="240"/>
      <c r="T577" s="241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2" t="s">
        <v>152</v>
      </c>
      <c r="AU577" s="242" t="s">
        <v>86</v>
      </c>
      <c r="AV577" s="13" t="s">
        <v>84</v>
      </c>
      <c r="AW577" s="13" t="s">
        <v>35</v>
      </c>
      <c r="AX577" s="13" t="s">
        <v>76</v>
      </c>
      <c r="AY577" s="242" t="s">
        <v>140</v>
      </c>
    </row>
    <row r="578" s="14" customFormat="1">
      <c r="A578" s="14"/>
      <c r="B578" s="243"/>
      <c r="C578" s="244"/>
      <c r="D578" s="234" t="s">
        <v>152</v>
      </c>
      <c r="E578" s="245" t="s">
        <v>19</v>
      </c>
      <c r="F578" s="246" t="s">
        <v>263</v>
      </c>
      <c r="G578" s="244"/>
      <c r="H578" s="247">
        <v>35.32</v>
      </c>
      <c r="I578" s="248"/>
      <c r="J578" s="244"/>
      <c r="K578" s="244"/>
      <c r="L578" s="249"/>
      <c r="M578" s="250"/>
      <c r="N578" s="251"/>
      <c r="O578" s="251"/>
      <c r="P578" s="251"/>
      <c r="Q578" s="251"/>
      <c r="R578" s="251"/>
      <c r="S578" s="251"/>
      <c r="T578" s="252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3" t="s">
        <v>152</v>
      </c>
      <c r="AU578" s="253" t="s">
        <v>86</v>
      </c>
      <c r="AV578" s="14" t="s">
        <v>86</v>
      </c>
      <c r="AW578" s="14" t="s">
        <v>35</v>
      </c>
      <c r="AX578" s="14" t="s">
        <v>76</v>
      </c>
      <c r="AY578" s="253" t="s">
        <v>140</v>
      </c>
    </row>
    <row r="579" s="13" customFormat="1">
      <c r="A579" s="13"/>
      <c r="B579" s="232"/>
      <c r="C579" s="233"/>
      <c r="D579" s="234" t="s">
        <v>152</v>
      </c>
      <c r="E579" s="235" t="s">
        <v>19</v>
      </c>
      <c r="F579" s="236" t="s">
        <v>264</v>
      </c>
      <c r="G579" s="233"/>
      <c r="H579" s="235" t="s">
        <v>19</v>
      </c>
      <c r="I579" s="237"/>
      <c r="J579" s="233"/>
      <c r="K579" s="233"/>
      <c r="L579" s="238"/>
      <c r="M579" s="239"/>
      <c r="N579" s="240"/>
      <c r="O579" s="240"/>
      <c r="P579" s="240"/>
      <c r="Q579" s="240"/>
      <c r="R579" s="240"/>
      <c r="S579" s="240"/>
      <c r="T579" s="24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2" t="s">
        <v>152</v>
      </c>
      <c r="AU579" s="242" t="s">
        <v>86</v>
      </c>
      <c r="AV579" s="13" t="s">
        <v>84</v>
      </c>
      <c r="AW579" s="13" t="s">
        <v>35</v>
      </c>
      <c r="AX579" s="13" t="s">
        <v>76</v>
      </c>
      <c r="AY579" s="242" t="s">
        <v>140</v>
      </c>
    </row>
    <row r="580" s="14" customFormat="1">
      <c r="A580" s="14"/>
      <c r="B580" s="243"/>
      <c r="C580" s="244"/>
      <c r="D580" s="234" t="s">
        <v>152</v>
      </c>
      <c r="E580" s="245" t="s">
        <v>19</v>
      </c>
      <c r="F580" s="246" t="s">
        <v>265</v>
      </c>
      <c r="G580" s="244"/>
      <c r="H580" s="247">
        <v>35.640000000000001</v>
      </c>
      <c r="I580" s="248"/>
      <c r="J580" s="244"/>
      <c r="K580" s="244"/>
      <c r="L580" s="249"/>
      <c r="M580" s="250"/>
      <c r="N580" s="251"/>
      <c r="O580" s="251"/>
      <c r="P580" s="251"/>
      <c r="Q580" s="251"/>
      <c r="R580" s="251"/>
      <c r="S580" s="251"/>
      <c r="T580" s="25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3" t="s">
        <v>152</v>
      </c>
      <c r="AU580" s="253" t="s">
        <v>86</v>
      </c>
      <c r="AV580" s="14" t="s">
        <v>86</v>
      </c>
      <c r="AW580" s="14" t="s">
        <v>35</v>
      </c>
      <c r="AX580" s="14" t="s">
        <v>76</v>
      </c>
      <c r="AY580" s="253" t="s">
        <v>140</v>
      </c>
    </row>
    <row r="581" s="13" customFormat="1">
      <c r="A581" s="13"/>
      <c r="B581" s="232"/>
      <c r="C581" s="233"/>
      <c r="D581" s="234" t="s">
        <v>152</v>
      </c>
      <c r="E581" s="235" t="s">
        <v>19</v>
      </c>
      <c r="F581" s="236" t="s">
        <v>266</v>
      </c>
      <c r="G581" s="233"/>
      <c r="H581" s="235" t="s">
        <v>19</v>
      </c>
      <c r="I581" s="237"/>
      <c r="J581" s="233"/>
      <c r="K581" s="233"/>
      <c r="L581" s="238"/>
      <c r="M581" s="239"/>
      <c r="N581" s="240"/>
      <c r="O581" s="240"/>
      <c r="P581" s="240"/>
      <c r="Q581" s="240"/>
      <c r="R581" s="240"/>
      <c r="S581" s="240"/>
      <c r="T581" s="241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2" t="s">
        <v>152</v>
      </c>
      <c r="AU581" s="242" t="s">
        <v>86</v>
      </c>
      <c r="AV581" s="13" t="s">
        <v>84</v>
      </c>
      <c r="AW581" s="13" t="s">
        <v>35</v>
      </c>
      <c r="AX581" s="13" t="s">
        <v>76</v>
      </c>
      <c r="AY581" s="242" t="s">
        <v>140</v>
      </c>
    </row>
    <row r="582" s="14" customFormat="1">
      <c r="A582" s="14"/>
      <c r="B582" s="243"/>
      <c r="C582" s="244"/>
      <c r="D582" s="234" t="s">
        <v>152</v>
      </c>
      <c r="E582" s="245" t="s">
        <v>19</v>
      </c>
      <c r="F582" s="246" t="s">
        <v>267</v>
      </c>
      <c r="G582" s="244"/>
      <c r="H582" s="247">
        <v>28.672000000000001</v>
      </c>
      <c r="I582" s="248"/>
      <c r="J582" s="244"/>
      <c r="K582" s="244"/>
      <c r="L582" s="249"/>
      <c r="M582" s="250"/>
      <c r="N582" s="251"/>
      <c r="O582" s="251"/>
      <c r="P582" s="251"/>
      <c r="Q582" s="251"/>
      <c r="R582" s="251"/>
      <c r="S582" s="251"/>
      <c r="T582" s="252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3" t="s">
        <v>152</v>
      </c>
      <c r="AU582" s="253" t="s">
        <v>86</v>
      </c>
      <c r="AV582" s="14" t="s">
        <v>86</v>
      </c>
      <c r="AW582" s="14" t="s">
        <v>35</v>
      </c>
      <c r="AX582" s="14" t="s">
        <v>76</v>
      </c>
      <c r="AY582" s="253" t="s">
        <v>140</v>
      </c>
    </row>
    <row r="583" s="13" customFormat="1">
      <c r="A583" s="13"/>
      <c r="B583" s="232"/>
      <c r="C583" s="233"/>
      <c r="D583" s="234" t="s">
        <v>152</v>
      </c>
      <c r="E583" s="235" t="s">
        <v>19</v>
      </c>
      <c r="F583" s="236" t="s">
        <v>268</v>
      </c>
      <c r="G583" s="233"/>
      <c r="H583" s="235" t="s">
        <v>19</v>
      </c>
      <c r="I583" s="237"/>
      <c r="J583" s="233"/>
      <c r="K583" s="233"/>
      <c r="L583" s="238"/>
      <c r="M583" s="239"/>
      <c r="N583" s="240"/>
      <c r="O583" s="240"/>
      <c r="P583" s="240"/>
      <c r="Q583" s="240"/>
      <c r="R583" s="240"/>
      <c r="S583" s="240"/>
      <c r="T583" s="241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2" t="s">
        <v>152</v>
      </c>
      <c r="AU583" s="242" t="s">
        <v>86</v>
      </c>
      <c r="AV583" s="13" t="s">
        <v>84</v>
      </c>
      <c r="AW583" s="13" t="s">
        <v>35</v>
      </c>
      <c r="AX583" s="13" t="s">
        <v>76</v>
      </c>
      <c r="AY583" s="242" t="s">
        <v>140</v>
      </c>
    </row>
    <row r="584" s="14" customFormat="1">
      <c r="A584" s="14"/>
      <c r="B584" s="243"/>
      <c r="C584" s="244"/>
      <c r="D584" s="234" t="s">
        <v>152</v>
      </c>
      <c r="E584" s="245" t="s">
        <v>19</v>
      </c>
      <c r="F584" s="246" t="s">
        <v>269</v>
      </c>
      <c r="G584" s="244"/>
      <c r="H584" s="247">
        <v>55.979999999999997</v>
      </c>
      <c r="I584" s="248"/>
      <c r="J584" s="244"/>
      <c r="K584" s="244"/>
      <c r="L584" s="249"/>
      <c r="M584" s="250"/>
      <c r="N584" s="251"/>
      <c r="O584" s="251"/>
      <c r="P584" s="251"/>
      <c r="Q584" s="251"/>
      <c r="R584" s="251"/>
      <c r="S584" s="251"/>
      <c r="T584" s="252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3" t="s">
        <v>152</v>
      </c>
      <c r="AU584" s="253" t="s">
        <v>86</v>
      </c>
      <c r="AV584" s="14" t="s">
        <v>86</v>
      </c>
      <c r="AW584" s="14" t="s">
        <v>35</v>
      </c>
      <c r="AX584" s="14" t="s">
        <v>76</v>
      </c>
      <c r="AY584" s="253" t="s">
        <v>140</v>
      </c>
    </row>
    <row r="585" s="13" customFormat="1">
      <c r="A585" s="13"/>
      <c r="B585" s="232"/>
      <c r="C585" s="233"/>
      <c r="D585" s="234" t="s">
        <v>152</v>
      </c>
      <c r="E585" s="235" t="s">
        <v>19</v>
      </c>
      <c r="F585" s="236" t="s">
        <v>270</v>
      </c>
      <c r="G585" s="233"/>
      <c r="H585" s="235" t="s">
        <v>19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2" t="s">
        <v>152</v>
      </c>
      <c r="AU585" s="242" t="s">
        <v>86</v>
      </c>
      <c r="AV585" s="13" t="s">
        <v>84</v>
      </c>
      <c r="AW585" s="13" t="s">
        <v>35</v>
      </c>
      <c r="AX585" s="13" t="s">
        <v>76</v>
      </c>
      <c r="AY585" s="242" t="s">
        <v>140</v>
      </c>
    </row>
    <row r="586" s="14" customFormat="1">
      <c r="A586" s="14"/>
      <c r="B586" s="243"/>
      <c r="C586" s="244"/>
      <c r="D586" s="234" t="s">
        <v>152</v>
      </c>
      <c r="E586" s="245" t="s">
        <v>19</v>
      </c>
      <c r="F586" s="246" t="s">
        <v>271</v>
      </c>
      <c r="G586" s="244"/>
      <c r="H586" s="247">
        <v>9.3919999999999995</v>
      </c>
      <c r="I586" s="248"/>
      <c r="J586" s="244"/>
      <c r="K586" s="244"/>
      <c r="L586" s="249"/>
      <c r="M586" s="250"/>
      <c r="N586" s="251"/>
      <c r="O586" s="251"/>
      <c r="P586" s="251"/>
      <c r="Q586" s="251"/>
      <c r="R586" s="251"/>
      <c r="S586" s="251"/>
      <c r="T586" s="252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3" t="s">
        <v>152</v>
      </c>
      <c r="AU586" s="253" t="s">
        <v>86</v>
      </c>
      <c r="AV586" s="14" t="s">
        <v>86</v>
      </c>
      <c r="AW586" s="14" t="s">
        <v>35</v>
      </c>
      <c r="AX586" s="14" t="s">
        <v>76</v>
      </c>
      <c r="AY586" s="253" t="s">
        <v>140</v>
      </c>
    </row>
    <row r="587" s="13" customFormat="1">
      <c r="A587" s="13"/>
      <c r="B587" s="232"/>
      <c r="C587" s="233"/>
      <c r="D587" s="234" t="s">
        <v>152</v>
      </c>
      <c r="E587" s="235" t="s">
        <v>19</v>
      </c>
      <c r="F587" s="236" t="s">
        <v>225</v>
      </c>
      <c r="G587" s="233"/>
      <c r="H587" s="235" t="s">
        <v>19</v>
      </c>
      <c r="I587" s="237"/>
      <c r="J587" s="233"/>
      <c r="K587" s="233"/>
      <c r="L587" s="238"/>
      <c r="M587" s="239"/>
      <c r="N587" s="240"/>
      <c r="O587" s="240"/>
      <c r="P587" s="240"/>
      <c r="Q587" s="240"/>
      <c r="R587" s="240"/>
      <c r="S587" s="240"/>
      <c r="T587" s="241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2" t="s">
        <v>152</v>
      </c>
      <c r="AU587" s="242" t="s">
        <v>86</v>
      </c>
      <c r="AV587" s="13" t="s">
        <v>84</v>
      </c>
      <c r="AW587" s="13" t="s">
        <v>35</v>
      </c>
      <c r="AX587" s="13" t="s">
        <v>76</v>
      </c>
      <c r="AY587" s="242" t="s">
        <v>140</v>
      </c>
    </row>
    <row r="588" s="14" customFormat="1">
      <c r="A588" s="14"/>
      <c r="B588" s="243"/>
      <c r="C588" s="244"/>
      <c r="D588" s="234" t="s">
        <v>152</v>
      </c>
      <c r="E588" s="245" t="s">
        <v>19</v>
      </c>
      <c r="F588" s="246" t="s">
        <v>272</v>
      </c>
      <c r="G588" s="244"/>
      <c r="H588" s="247">
        <v>26.788</v>
      </c>
      <c r="I588" s="248"/>
      <c r="J588" s="244"/>
      <c r="K588" s="244"/>
      <c r="L588" s="249"/>
      <c r="M588" s="250"/>
      <c r="N588" s="251"/>
      <c r="O588" s="251"/>
      <c r="P588" s="251"/>
      <c r="Q588" s="251"/>
      <c r="R588" s="251"/>
      <c r="S588" s="251"/>
      <c r="T588" s="252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3" t="s">
        <v>152</v>
      </c>
      <c r="AU588" s="253" t="s">
        <v>86</v>
      </c>
      <c r="AV588" s="14" t="s">
        <v>86</v>
      </c>
      <c r="AW588" s="14" t="s">
        <v>35</v>
      </c>
      <c r="AX588" s="14" t="s">
        <v>76</v>
      </c>
      <c r="AY588" s="253" t="s">
        <v>140</v>
      </c>
    </row>
    <row r="589" s="13" customFormat="1">
      <c r="A589" s="13"/>
      <c r="B589" s="232"/>
      <c r="C589" s="233"/>
      <c r="D589" s="234" t="s">
        <v>152</v>
      </c>
      <c r="E589" s="235" t="s">
        <v>19</v>
      </c>
      <c r="F589" s="236" t="s">
        <v>226</v>
      </c>
      <c r="G589" s="233"/>
      <c r="H589" s="235" t="s">
        <v>19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2" t="s">
        <v>152</v>
      </c>
      <c r="AU589" s="242" t="s">
        <v>86</v>
      </c>
      <c r="AV589" s="13" t="s">
        <v>84</v>
      </c>
      <c r="AW589" s="13" t="s">
        <v>35</v>
      </c>
      <c r="AX589" s="13" t="s">
        <v>76</v>
      </c>
      <c r="AY589" s="242" t="s">
        <v>140</v>
      </c>
    </row>
    <row r="590" s="14" customFormat="1">
      <c r="A590" s="14"/>
      <c r="B590" s="243"/>
      <c r="C590" s="244"/>
      <c r="D590" s="234" t="s">
        <v>152</v>
      </c>
      <c r="E590" s="245" t="s">
        <v>19</v>
      </c>
      <c r="F590" s="246" t="s">
        <v>272</v>
      </c>
      <c r="G590" s="244"/>
      <c r="H590" s="247">
        <v>26.788</v>
      </c>
      <c r="I590" s="248"/>
      <c r="J590" s="244"/>
      <c r="K590" s="244"/>
      <c r="L590" s="249"/>
      <c r="M590" s="250"/>
      <c r="N590" s="251"/>
      <c r="O590" s="251"/>
      <c r="P590" s="251"/>
      <c r="Q590" s="251"/>
      <c r="R590" s="251"/>
      <c r="S590" s="251"/>
      <c r="T590" s="25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3" t="s">
        <v>152</v>
      </c>
      <c r="AU590" s="253" t="s">
        <v>86</v>
      </c>
      <c r="AV590" s="14" t="s">
        <v>86</v>
      </c>
      <c r="AW590" s="14" t="s">
        <v>35</v>
      </c>
      <c r="AX590" s="14" t="s">
        <v>76</v>
      </c>
      <c r="AY590" s="253" t="s">
        <v>140</v>
      </c>
    </row>
    <row r="591" s="13" customFormat="1">
      <c r="A591" s="13"/>
      <c r="B591" s="232"/>
      <c r="C591" s="233"/>
      <c r="D591" s="234" t="s">
        <v>152</v>
      </c>
      <c r="E591" s="235" t="s">
        <v>19</v>
      </c>
      <c r="F591" s="236" t="s">
        <v>273</v>
      </c>
      <c r="G591" s="233"/>
      <c r="H591" s="235" t="s">
        <v>19</v>
      </c>
      <c r="I591" s="237"/>
      <c r="J591" s="233"/>
      <c r="K591" s="233"/>
      <c r="L591" s="238"/>
      <c r="M591" s="239"/>
      <c r="N591" s="240"/>
      <c r="O591" s="240"/>
      <c r="P591" s="240"/>
      <c r="Q591" s="240"/>
      <c r="R591" s="240"/>
      <c r="S591" s="240"/>
      <c r="T591" s="24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2" t="s">
        <v>152</v>
      </c>
      <c r="AU591" s="242" t="s">
        <v>86</v>
      </c>
      <c r="AV591" s="13" t="s">
        <v>84</v>
      </c>
      <c r="AW591" s="13" t="s">
        <v>35</v>
      </c>
      <c r="AX591" s="13" t="s">
        <v>76</v>
      </c>
      <c r="AY591" s="242" t="s">
        <v>140</v>
      </c>
    </row>
    <row r="592" s="14" customFormat="1">
      <c r="A592" s="14"/>
      <c r="B592" s="243"/>
      <c r="C592" s="244"/>
      <c r="D592" s="234" t="s">
        <v>152</v>
      </c>
      <c r="E592" s="245" t="s">
        <v>19</v>
      </c>
      <c r="F592" s="246" t="s">
        <v>271</v>
      </c>
      <c r="G592" s="244"/>
      <c r="H592" s="247">
        <v>9.3919999999999995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3" t="s">
        <v>152</v>
      </c>
      <c r="AU592" s="253" t="s">
        <v>86</v>
      </c>
      <c r="AV592" s="14" t="s">
        <v>86</v>
      </c>
      <c r="AW592" s="14" t="s">
        <v>35</v>
      </c>
      <c r="AX592" s="14" t="s">
        <v>76</v>
      </c>
      <c r="AY592" s="253" t="s">
        <v>140</v>
      </c>
    </row>
    <row r="593" s="13" customFormat="1">
      <c r="A593" s="13"/>
      <c r="B593" s="232"/>
      <c r="C593" s="233"/>
      <c r="D593" s="234" t="s">
        <v>152</v>
      </c>
      <c r="E593" s="235" t="s">
        <v>19</v>
      </c>
      <c r="F593" s="236" t="s">
        <v>227</v>
      </c>
      <c r="G593" s="233"/>
      <c r="H593" s="235" t="s">
        <v>19</v>
      </c>
      <c r="I593" s="237"/>
      <c r="J593" s="233"/>
      <c r="K593" s="233"/>
      <c r="L593" s="238"/>
      <c r="M593" s="239"/>
      <c r="N593" s="240"/>
      <c r="O593" s="240"/>
      <c r="P593" s="240"/>
      <c r="Q593" s="240"/>
      <c r="R593" s="240"/>
      <c r="S593" s="240"/>
      <c r="T593" s="241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2" t="s">
        <v>152</v>
      </c>
      <c r="AU593" s="242" t="s">
        <v>86</v>
      </c>
      <c r="AV593" s="13" t="s">
        <v>84</v>
      </c>
      <c r="AW593" s="13" t="s">
        <v>35</v>
      </c>
      <c r="AX593" s="13" t="s">
        <v>76</v>
      </c>
      <c r="AY593" s="242" t="s">
        <v>140</v>
      </c>
    </row>
    <row r="594" s="14" customFormat="1">
      <c r="A594" s="14"/>
      <c r="B594" s="243"/>
      <c r="C594" s="244"/>
      <c r="D594" s="234" t="s">
        <v>152</v>
      </c>
      <c r="E594" s="245" t="s">
        <v>19</v>
      </c>
      <c r="F594" s="246" t="s">
        <v>274</v>
      </c>
      <c r="G594" s="244"/>
      <c r="H594" s="247">
        <v>27.824000000000002</v>
      </c>
      <c r="I594" s="248"/>
      <c r="J594" s="244"/>
      <c r="K594" s="244"/>
      <c r="L594" s="249"/>
      <c r="M594" s="250"/>
      <c r="N594" s="251"/>
      <c r="O594" s="251"/>
      <c r="P594" s="251"/>
      <c r="Q594" s="251"/>
      <c r="R594" s="251"/>
      <c r="S594" s="251"/>
      <c r="T594" s="252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3" t="s">
        <v>152</v>
      </c>
      <c r="AU594" s="253" t="s">
        <v>86</v>
      </c>
      <c r="AV594" s="14" t="s">
        <v>86</v>
      </c>
      <c r="AW594" s="14" t="s">
        <v>35</v>
      </c>
      <c r="AX594" s="14" t="s">
        <v>76</v>
      </c>
      <c r="AY594" s="253" t="s">
        <v>140</v>
      </c>
    </row>
    <row r="595" s="13" customFormat="1">
      <c r="A595" s="13"/>
      <c r="B595" s="232"/>
      <c r="C595" s="233"/>
      <c r="D595" s="234" t="s">
        <v>152</v>
      </c>
      <c r="E595" s="235" t="s">
        <v>19</v>
      </c>
      <c r="F595" s="236" t="s">
        <v>228</v>
      </c>
      <c r="G595" s="233"/>
      <c r="H595" s="235" t="s">
        <v>19</v>
      </c>
      <c r="I595" s="237"/>
      <c r="J595" s="233"/>
      <c r="K595" s="233"/>
      <c r="L595" s="238"/>
      <c r="M595" s="239"/>
      <c r="N595" s="240"/>
      <c r="O595" s="240"/>
      <c r="P595" s="240"/>
      <c r="Q595" s="240"/>
      <c r="R595" s="240"/>
      <c r="S595" s="240"/>
      <c r="T595" s="24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2" t="s">
        <v>152</v>
      </c>
      <c r="AU595" s="242" t="s">
        <v>86</v>
      </c>
      <c r="AV595" s="13" t="s">
        <v>84</v>
      </c>
      <c r="AW595" s="13" t="s">
        <v>35</v>
      </c>
      <c r="AX595" s="13" t="s">
        <v>76</v>
      </c>
      <c r="AY595" s="242" t="s">
        <v>140</v>
      </c>
    </row>
    <row r="596" s="14" customFormat="1">
      <c r="A596" s="14"/>
      <c r="B596" s="243"/>
      <c r="C596" s="244"/>
      <c r="D596" s="234" t="s">
        <v>152</v>
      </c>
      <c r="E596" s="245" t="s">
        <v>19</v>
      </c>
      <c r="F596" s="246" t="s">
        <v>274</v>
      </c>
      <c r="G596" s="244"/>
      <c r="H596" s="247">
        <v>27.824000000000002</v>
      </c>
      <c r="I596" s="248"/>
      <c r="J596" s="244"/>
      <c r="K596" s="244"/>
      <c r="L596" s="249"/>
      <c r="M596" s="250"/>
      <c r="N596" s="251"/>
      <c r="O596" s="251"/>
      <c r="P596" s="251"/>
      <c r="Q596" s="251"/>
      <c r="R596" s="251"/>
      <c r="S596" s="251"/>
      <c r="T596" s="25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3" t="s">
        <v>152</v>
      </c>
      <c r="AU596" s="253" t="s">
        <v>86</v>
      </c>
      <c r="AV596" s="14" t="s">
        <v>86</v>
      </c>
      <c r="AW596" s="14" t="s">
        <v>35</v>
      </c>
      <c r="AX596" s="14" t="s">
        <v>76</v>
      </c>
      <c r="AY596" s="253" t="s">
        <v>140</v>
      </c>
    </row>
    <row r="597" s="13" customFormat="1">
      <c r="A597" s="13"/>
      <c r="B597" s="232"/>
      <c r="C597" s="233"/>
      <c r="D597" s="234" t="s">
        <v>152</v>
      </c>
      <c r="E597" s="235" t="s">
        <v>19</v>
      </c>
      <c r="F597" s="236" t="s">
        <v>275</v>
      </c>
      <c r="G597" s="233"/>
      <c r="H597" s="235" t="s">
        <v>19</v>
      </c>
      <c r="I597" s="237"/>
      <c r="J597" s="233"/>
      <c r="K597" s="233"/>
      <c r="L597" s="238"/>
      <c r="M597" s="239"/>
      <c r="N597" s="240"/>
      <c r="O597" s="240"/>
      <c r="P597" s="240"/>
      <c r="Q597" s="240"/>
      <c r="R597" s="240"/>
      <c r="S597" s="240"/>
      <c r="T597" s="241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2" t="s">
        <v>152</v>
      </c>
      <c r="AU597" s="242" t="s">
        <v>86</v>
      </c>
      <c r="AV597" s="13" t="s">
        <v>84</v>
      </c>
      <c r="AW597" s="13" t="s">
        <v>35</v>
      </c>
      <c r="AX597" s="13" t="s">
        <v>76</v>
      </c>
      <c r="AY597" s="242" t="s">
        <v>140</v>
      </c>
    </row>
    <row r="598" s="14" customFormat="1">
      <c r="A598" s="14"/>
      <c r="B598" s="243"/>
      <c r="C598" s="244"/>
      <c r="D598" s="234" t="s">
        <v>152</v>
      </c>
      <c r="E598" s="245" t="s">
        <v>19</v>
      </c>
      <c r="F598" s="246" t="s">
        <v>276</v>
      </c>
      <c r="G598" s="244"/>
      <c r="H598" s="247">
        <v>16.256</v>
      </c>
      <c r="I598" s="248"/>
      <c r="J598" s="244"/>
      <c r="K598" s="244"/>
      <c r="L598" s="249"/>
      <c r="M598" s="250"/>
      <c r="N598" s="251"/>
      <c r="O598" s="251"/>
      <c r="P598" s="251"/>
      <c r="Q598" s="251"/>
      <c r="R598" s="251"/>
      <c r="S598" s="251"/>
      <c r="T598" s="25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3" t="s">
        <v>152</v>
      </c>
      <c r="AU598" s="253" t="s">
        <v>86</v>
      </c>
      <c r="AV598" s="14" t="s">
        <v>86</v>
      </c>
      <c r="AW598" s="14" t="s">
        <v>35</v>
      </c>
      <c r="AX598" s="14" t="s">
        <v>76</v>
      </c>
      <c r="AY598" s="253" t="s">
        <v>140</v>
      </c>
    </row>
    <row r="599" s="13" customFormat="1">
      <c r="A599" s="13"/>
      <c r="B599" s="232"/>
      <c r="C599" s="233"/>
      <c r="D599" s="234" t="s">
        <v>152</v>
      </c>
      <c r="E599" s="235" t="s">
        <v>19</v>
      </c>
      <c r="F599" s="236" t="s">
        <v>277</v>
      </c>
      <c r="G599" s="233"/>
      <c r="H599" s="235" t="s">
        <v>19</v>
      </c>
      <c r="I599" s="237"/>
      <c r="J599" s="233"/>
      <c r="K599" s="233"/>
      <c r="L599" s="238"/>
      <c r="M599" s="239"/>
      <c r="N599" s="240"/>
      <c r="O599" s="240"/>
      <c r="P599" s="240"/>
      <c r="Q599" s="240"/>
      <c r="R599" s="240"/>
      <c r="S599" s="240"/>
      <c r="T599" s="241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2" t="s">
        <v>152</v>
      </c>
      <c r="AU599" s="242" t="s">
        <v>86</v>
      </c>
      <c r="AV599" s="13" t="s">
        <v>84</v>
      </c>
      <c r="AW599" s="13" t="s">
        <v>35</v>
      </c>
      <c r="AX599" s="13" t="s">
        <v>76</v>
      </c>
      <c r="AY599" s="242" t="s">
        <v>140</v>
      </c>
    </row>
    <row r="600" s="14" customFormat="1">
      <c r="A600" s="14"/>
      <c r="B600" s="243"/>
      <c r="C600" s="244"/>
      <c r="D600" s="234" t="s">
        <v>152</v>
      </c>
      <c r="E600" s="245" t="s">
        <v>19</v>
      </c>
      <c r="F600" s="246" t="s">
        <v>278</v>
      </c>
      <c r="G600" s="244"/>
      <c r="H600" s="247">
        <v>23.399999999999999</v>
      </c>
      <c r="I600" s="248"/>
      <c r="J600" s="244"/>
      <c r="K600" s="244"/>
      <c r="L600" s="249"/>
      <c r="M600" s="250"/>
      <c r="N600" s="251"/>
      <c r="O600" s="251"/>
      <c r="P600" s="251"/>
      <c r="Q600" s="251"/>
      <c r="R600" s="251"/>
      <c r="S600" s="251"/>
      <c r="T600" s="252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3" t="s">
        <v>152</v>
      </c>
      <c r="AU600" s="253" t="s">
        <v>86</v>
      </c>
      <c r="AV600" s="14" t="s">
        <v>86</v>
      </c>
      <c r="AW600" s="14" t="s">
        <v>35</v>
      </c>
      <c r="AX600" s="14" t="s">
        <v>76</v>
      </c>
      <c r="AY600" s="253" t="s">
        <v>140</v>
      </c>
    </row>
    <row r="601" s="13" customFormat="1">
      <c r="A601" s="13"/>
      <c r="B601" s="232"/>
      <c r="C601" s="233"/>
      <c r="D601" s="234" t="s">
        <v>152</v>
      </c>
      <c r="E601" s="235" t="s">
        <v>19</v>
      </c>
      <c r="F601" s="236" t="s">
        <v>279</v>
      </c>
      <c r="G601" s="233"/>
      <c r="H601" s="235" t="s">
        <v>19</v>
      </c>
      <c r="I601" s="237"/>
      <c r="J601" s="233"/>
      <c r="K601" s="233"/>
      <c r="L601" s="238"/>
      <c r="M601" s="239"/>
      <c r="N601" s="240"/>
      <c r="O601" s="240"/>
      <c r="P601" s="240"/>
      <c r="Q601" s="240"/>
      <c r="R601" s="240"/>
      <c r="S601" s="240"/>
      <c r="T601" s="241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2" t="s">
        <v>152</v>
      </c>
      <c r="AU601" s="242" t="s">
        <v>86</v>
      </c>
      <c r="AV601" s="13" t="s">
        <v>84</v>
      </c>
      <c r="AW601" s="13" t="s">
        <v>35</v>
      </c>
      <c r="AX601" s="13" t="s">
        <v>76</v>
      </c>
      <c r="AY601" s="242" t="s">
        <v>140</v>
      </c>
    </row>
    <row r="602" s="14" customFormat="1">
      <c r="A602" s="14"/>
      <c r="B602" s="243"/>
      <c r="C602" s="244"/>
      <c r="D602" s="234" t="s">
        <v>152</v>
      </c>
      <c r="E602" s="245" t="s">
        <v>19</v>
      </c>
      <c r="F602" s="246" t="s">
        <v>280</v>
      </c>
      <c r="G602" s="244"/>
      <c r="H602" s="247">
        <v>27.923999999999999</v>
      </c>
      <c r="I602" s="248"/>
      <c r="J602" s="244"/>
      <c r="K602" s="244"/>
      <c r="L602" s="249"/>
      <c r="M602" s="250"/>
      <c r="N602" s="251"/>
      <c r="O602" s="251"/>
      <c r="P602" s="251"/>
      <c r="Q602" s="251"/>
      <c r="R602" s="251"/>
      <c r="S602" s="251"/>
      <c r="T602" s="25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3" t="s">
        <v>152</v>
      </c>
      <c r="AU602" s="253" t="s">
        <v>86</v>
      </c>
      <c r="AV602" s="14" t="s">
        <v>86</v>
      </c>
      <c r="AW602" s="14" t="s">
        <v>35</v>
      </c>
      <c r="AX602" s="14" t="s">
        <v>76</v>
      </c>
      <c r="AY602" s="253" t="s">
        <v>140</v>
      </c>
    </row>
    <row r="603" s="13" customFormat="1">
      <c r="A603" s="13"/>
      <c r="B603" s="232"/>
      <c r="C603" s="233"/>
      <c r="D603" s="234" t="s">
        <v>152</v>
      </c>
      <c r="E603" s="235" t="s">
        <v>19</v>
      </c>
      <c r="F603" s="236" t="s">
        <v>230</v>
      </c>
      <c r="G603" s="233"/>
      <c r="H603" s="235" t="s">
        <v>19</v>
      </c>
      <c r="I603" s="237"/>
      <c r="J603" s="233"/>
      <c r="K603" s="233"/>
      <c r="L603" s="238"/>
      <c r="M603" s="239"/>
      <c r="N603" s="240"/>
      <c r="O603" s="240"/>
      <c r="P603" s="240"/>
      <c r="Q603" s="240"/>
      <c r="R603" s="240"/>
      <c r="S603" s="240"/>
      <c r="T603" s="24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2" t="s">
        <v>152</v>
      </c>
      <c r="AU603" s="242" t="s">
        <v>86</v>
      </c>
      <c r="AV603" s="13" t="s">
        <v>84</v>
      </c>
      <c r="AW603" s="13" t="s">
        <v>35</v>
      </c>
      <c r="AX603" s="13" t="s">
        <v>76</v>
      </c>
      <c r="AY603" s="242" t="s">
        <v>140</v>
      </c>
    </row>
    <row r="604" s="14" customFormat="1">
      <c r="A604" s="14"/>
      <c r="B604" s="243"/>
      <c r="C604" s="244"/>
      <c r="D604" s="234" t="s">
        <v>152</v>
      </c>
      <c r="E604" s="245" t="s">
        <v>19</v>
      </c>
      <c r="F604" s="246" t="s">
        <v>281</v>
      </c>
      <c r="G604" s="244"/>
      <c r="H604" s="247">
        <v>37.640000000000001</v>
      </c>
      <c r="I604" s="248"/>
      <c r="J604" s="244"/>
      <c r="K604" s="244"/>
      <c r="L604" s="249"/>
      <c r="M604" s="250"/>
      <c r="N604" s="251"/>
      <c r="O604" s="251"/>
      <c r="P604" s="251"/>
      <c r="Q604" s="251"/>
      <c r="R604" s="251"/>
      <c r="S604" s="251"/>
      <c r="T604" s="252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3" t="s">
        <v>152</v>
      </c>
      <c r="AU604" s="253" t="s">
        <v>86</v>
      </c>
      <c r="AV604" s="14" t="s">
        <v>86</v>
      </c>
      <c r="AW604" s="14" t="s">
        <v>35</v>
      </c>
      <c r="AX604" s="14" t="s">
        <v>76</v>
      </c>
      <c r="AY604" s="253" t="s">
        <v>140</v>
      </c>
    </row>
    <row r="605" s="13" customFormat="1">
      <c r="A605" s="13"/>
      <c r="B605" s="232"/>
      <c r="C605" s="233"/>
      <c r="D605" s="234" t="s">
        <v>152</v>
      </c>
      <c r="E605" s="235" t="s">
        <v>19</v>
      </c>
      <c r="F605" s="236" t="s">
        <v>282</v>
      </c>
      <c r="G605" s="233"/>
      <c r="H605" s="235" t="s">
        <v>19</v>
      </c>
      <c r="I605" s="237"/>
      <c r="J605" s="233"/>
      <c r="K605" s="233"/>
      <c r="L605" s="238"/>
      <c r="M605" s="239"/>
      <c r="N605" s="240"/>
      <c r="O605" s="240"/>
      <c r="P605" s="240"/>
      <c r="Q605" s="240"/>
      <c r="R605" s="240"/>
      <c r="S605" s="240"/>
      <c r="T605" s="24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2" t="s">
        <v>152</v>
      </c>
      <c r="AU605" s="242" t="s">
        <v>86</v>
      </c>
      <c r="AV605" s="13" t="s">
        <v>84</v>
      </c>
      <c r="AW605" s="13" t="s">
        <v>35</v>
      </c>
      <c r="AX605" s="13" t="s">
        <v>76</v>
      </c>
      <c r="AY605" s="242" t="s">
        <v>140</v>
      </c>
    </row>
    <row r="606" s="14" customFormat="1">
      <c r="A606" s="14"/>
      <c r="B606" s="243"/>
      <c r="C606" s="244"/>
      <c r="D606" s="234" t="s">
        <v>152</v>
      </c>
      <c r="E606" s="245" t="s">
        <v>19</v>
      </c>
      <c r="F606" s="246" t="s">
        <v>283</v>
      </c>
      <c r="G606" s="244"/>
      <c r="H606" s="247">
        <v>34.351999999999997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3" t="s">
        <v>152</v>
      </c>
      <c r="AU606" s="253" t="s">
        <v>86</v>
      </c>
      <c r="AV606" s="14" t="s">
        <v>86</v>
      </c>
      <c r="AW606" s="14" t="s">
        <v>35</v>
      </c>
      <c r="AX606" s="14" t="s">
        <v>76</v>
      </c>
      <c r="AY606" s="253" t="s">
        <v>140</v>
      </c>
    </row>
    <row r="607" s="13" customFormat="1">
      <c r="A607" s="13"/>
      <c r="B607" s="232"/>
      <c r="C607" s="233"/>
      <c r="D607" s="234" t="s">
        <v>152</v>
      </c>
      <c r="E607" s="235" t="s">
        <v>19</v>
      </c>
      <c r="F607" s="236" t="s">
        <v>284</v>
      </c>
      <c r="G607" s="233"/>
      <c r="H607" s="235" t="s">
        <v>19</v>
      </c>
      <c r="I607" s="237"/>
      <c r="J607" s="233"/>
      <c r="K607" s="233"/>
      <c r="L607" s="238"/>
      <c r="M607" s="239"/>
      <c r="N607" s="240"/>
      <c r="O607" s="240"/>
      <c r="P607" s="240"/>
      <c r="Q607" s="240"/>
      <c r="R607" s="240"/>
      <c r="S607" s="240"/>
      <c r="T607" s="241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2" t="s">
        <v>152</v>
      </c>
      <c r="AU607" s="242" t="s">
        <v>86</v>
      </c>
      <c r="AV607" s="13" t="s">
        <v>84</v>
      </c>
      <c r="AW607" s="13" t="s">
        <v>35</v>
      </c>
      <c r="AX607" s="13" t="s">
        <v>76</v>
      </c>
      <c r="AY607" s="242" t="s">
        <v>140</v>
      </c>
    </row>
    <row r="608" s="14" customFormat="1">
      <c r="A608" s="14"/>
      <c r="B608" s="243"/>
      <c r="C608" s="244"/>
      <c r="D608" s="234" t="s">
        <v>152</v>
      </c>
      <c r="E608" s="245" t="s">
        <v>19</v>
      </c>
      <c r="F608" s="246" t="s">
        <v>285</v>
      </c>
      <c r="G608" s="244"/>
      <c r="H608" s="247">
        <v>51.287999999999997</v>
      </c>
      <c r="I608" s="248"/>
      <c r="J608" s="244"/>
      <c r="K608" s="244"/>
      <c r="L608" s="249"/>
      <c r="M608" s="250"/>
      <c r="N608" s="251"/>
      <c r="O608" s="251"/>
      <c r="P608" s="251"/>
      <c r="Q608" s="251"/>
      <c r="R608" s="251"/>
      <c r="S608" s="251"/>
      <c r="T608" s="252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3" t="s">
        <v>152</v>
      </c>
      <c r="AU608" s="253" t="s">
        <v>86</v>
      </c>
      <c r="AV608" s="14" t="s">
        <v>86</v>
      </c>
      <c r="AW608" s="14" t="s">
        <v>35</v>
      </c>
      <c r="AX608" s="14" t="s">
        <v>76</v>
      </c>
      <c r="AY608" s="253" t="s">
        <v>140</v>
      </c>
    </row>
    <row r="609" s="13" customFormat="1">
      <c r="A609" s="13"/>
      <c r="B609" s="232"/>
      <c r="C609" s="233"/>
      <c r="D609" s="234" t="s">
        <v>152</v>
      </c>
      <c r="E609" s="235" t="s">
        <v>19</v>
      </c>
      <c r="F609" s="236" t="s">
        <v>286</v>
      </c>
      <c r="G609" s="233"/>
      <c r="H609" s="235" t="s">
        <v>19</v>
      </c>
      <c r="I609" s="237"/>
      <c r="J609" s="233"/>
      <c r="K609" s="233"/>
      <c r="L609" s="238"/>
      <c r="M609" s="239"/>
      <c r="N609" s="240"/>
      <c r="O609" s="240"/>
      <c r="P609" s="240"/>
      <c r="Q609" s="240"/>
      <c r="R609" s="240"/>
      <c r="S609" s="240"/>
      <c r="T609" s="241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2" t="s">
        <v>152</v>
      </c>
      <c r="AU609" s="242" t="s">
        <v>86</v>
      </c>
      <c r="AV609" s="13" t="s">
        <v>84</v>
      </c>
      <c r="AW609" s="13" t="s">
        <v>35</v>
      </c>
      <c r="AX609" s="13" t="s">
        <v>76</v>
      </c>
      <c r="AY609" s="242" t="s">
        <v>140</v>
      </c>
    </row>
    <row r="610" s="14" customFormat="1">
      <c r="A610" s="14"/>
      <c r="B610" s="243"/>
      <c r="C610" s="244"/>
      <c r="D610" s="234" t="s">
        <v>152</v>
      </c>
      <c r="E610" s="245" t="s">
        <v>19</v>
      </c>
      <c r="F610" s="246" t="s">
        <v>287</v>
      </c>
      <c r="G610" s="244"/>
      <c r="H610" s="247">
        <v>36.264000000000003</v>
      </c>
      <c r="I610" s="248"/>
      <c r="J610" s="244"/>
      <c r="K610" s="244"/>
      <c r="L610" s="249"/>
      <c r="M610" s="250"/>
      <c r="N610" s="251"/>
      <c r="O610" s="251"/>
      <c r="P610" s="251"/>
      <c r="Q610" s="251"/>
      <c r="R610" s="251"/>
      <c r="S610" s="251"/>
      <c r="T610" s="252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3" t="s">
        <v>152</v>
      </c>
      <c r="AU610" s="253" t="s">
        <v>86</v>
      </c>
      <c r="AV610" s="14" t="s">
        <v>86</v>
      </c>
      <c r="AW610" s="14" t="s">
        <v>35</v>
      </c>
      <c r="AX610" s="14" t="s">
        <v>76</v>
      </c>
      <c r="AY610" s="253" t="s">
        <v>140</v>
      </c>
    </row>
    <row r="611" s="13" customFormat="1">
      <c r="A611" s="13"/>
      <c r="B611" s="232"/>
      <c r="C611" s="233"/>
      <c r="D611" s="234" t="s">
        <v>152</v>
      </c>
      <c r="E611" s="235" t="s">
        <v>19</v>
      </c>
      <c r="F611" s="236" t="s">
        <v>288</v>
      </c>
      <c r="G611" s="233"/>
      <c r="H611" s="235" t="s">
        <v>19</v>
      </c>
      <c r="I611" s="237"/>
      <c r="J611" s="233"/>
      <c r="K611" s="233"/>
      <c r="L611" s="238"/>
      <c r="M611" s="239"/>
      <c r="N611" s="240"/>
      <c r="O611" s="240"/>
      <c r="P611" s="240"/>
      <c r="Q611" s="240"/>
      <c r="R611" s="240"/>
      <c r="S611" s="240"/>
      <c r="T611" s="24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2" t="s">
        <v>152</v>
      </c>
      <c r="AU611" s="242" t="s">
        <v>86</v>
      </c>
      <c r="AV611" s="13" t="s">
        <v>84</v>
      </c>
      <c r="AW611" s="13" t="s">
        <v>35</v>
      </c>
      <c r="AX611" s="13" t="s">
        <v>76</v>
      </c>
      <c r="AY611" s="242" t="s">
        <v>140</v>
      </c>
    </row>
    <row r="612" s="14" customFormat="1">
      <c r="A612" s="14"/>
      <c r="B612" s="243"/>
      <c r="C612" s="244"/>
      <c r="D612" s="234" t="s">
        <v>152</v>
      </c>
      <c r="E612" s="245" t="s">
        <v>19</v>
      </c>
      <c r="F612" s="246" t="s">
        <v>289</v>
      </c>
      <c r="G612" s="244"/>
      <c r="H612" s="247">
        <v>16.643999999999998</v>
      </c>
      <c r="I612" s="248"/>
      <c r="J612" s="244"/>
      <c r="K612" s="244"/>
      <c r="L612" s="249"/>
      <c r="M612" s="250"/>
      <c r="N612" s="251"/>
      <c r="O612" s="251"/>
      <c r="P612" s="251"/>
      <c r="Q612" s="251"/>
      <c r="R612" s="251"/>
      <c r="S612" s="251"/>
      <c r="T612" s="252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3" t="s">
        <v>152</v>
      </c>
      <c r="AU612" s="253" t="s">
        <v>86</v>
      </c>
      <c r="AV612" s="14" t="s">
        <v>86</v>
      </c>
      <c r="AW612" s="14" t="s">
        <v>35</v>
      </c>
      <c r="AX612" s="14" t="s">
        <v>76</v>
      </c>
      <c r="AY612" s="253" t="s">
        <v>140</v>
      </c>
    </row>
    <row r="613" s="13" customFormat="1">
      <c r="A613" s="13"/>
      <c r="B613" s="232"/>
      <c r="C613" s="233"/>
      <c r="D613" s="234" t="s">
        <v>152</v>
      </c>
      <c r="E613" s="235" t="s">
        <v>19</v>
      </c>
      <c r="F613" s="236" t="s">
        <v>290</v>
      </c>
      <c r="G613" s="233"/>
      <c r="H613" s="235" t="s">
        <v>19</v>
      </c>
      <c r="I613" s="237"/>
      <c r="J613" s="233"/>
      <c r="K613" s="233"/>
      <c r="L613" s="238"/>
      <c r="M613" s="239"/>
      <c r="N613" s="240"/>
      <c r="O613" s="240"/>
      <c r="P613" s="240"/>
      <c r="Q613" s="240"/>
      <c r="R613" s="240"/>
      <c r="S613" s="240"/>
      <c r="T613" s="241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2" t="s">
        <v>152</v>
      </c>
      <c r="AU613" s="242" t="s">
        <v>86</v>
      </c>
      <c r="AV613" s="13" t="s">
        <v>84</v>
      </c>
      <c r="AW613" s="13" t="s">
        <v>35</v>
      </c>
      <c r="AX613" s="13" t="s">
        <v>76</v>
      </c>
      <c r="AY613" s="242" t="s">
        <v>140</v>
      </c>
    </row>
    <row r="614" s="14" customFormat="1">
      <c r="A614" s="14"/>
      <c r="B614" s="243"/>
      <c r="C614" s="244"/>
      <c r="D614" s="234" t="s">
        <v>152</v>
      </c>
      <c r="E614" s="245" t="s">
        <v>19</v>
      </c>
      <c r="F614" s="246" t="s">
        <v>291</v>
      </c>
      <c r="G614" s="244"/>
      <c r="H614" s="247">
        <v>23.056000000000001</v>
      </c>
      <c r="I614" s="248"/>
      <c r="J614" s="244"/>
      <c r="K614" s="244"/>
      <c r="L614" s="249"/>
      <c r="M614" s="250"/>
      <c r="N614" s="251"/>
      <c r="O614" s="251"/>
      <c r="P614" s="251"/>
      <c r="Q614" s="251"/>
      <c r="R614" s="251"/>
      <c r="S614" s="251"/>
      <c r="T614" s="252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3" t="s">
        <v>152</v>
      </c>
      <c r="AU614" s="253" t="s">
        <v>86</v>
      </c>
      <c r="AV614" s="14" t="s">
        <v>86</v>
      </c>
      <c r="AW614" s="14" t="s">
        <v>35</v>
      </c>
      <c r="AX614" s="14" t="s">
        <v>76</v>
      </c>
      <c r="AY614" s="253" t="s">
        <v>140</v>
      </c>
    </row>
    <row r="615" s="13" customFormat="1">
      <c r="A615" s="13"/>
      <c r="B615" s="232"/>
      <c r="C615" s="233"/>
      <c r="D615" s="234" t="s">
        <v>152</v>
      </c>
      <c r="E615" s="235" t="s">
        <v>19</v>
      </c>
      <c r="F615" s="236" t="s">
        <v>233</v>
      </c>
      <c r="G615" s="233"/>
      <c r="H615" s="235" t="s">
        <v>19</v>
      </c>
      <c r="I615" s="237"/>
      <c r="J615" s="233"/>
      <c r="K615" s="233"/>
      <c r="L615" s="238"/>
      <c r="M615" s="239"/>
      <c r="N615" s="240"/>
      <c r="O615" s="240"/>
      <c r="P615" s="240"/>
      <c r="Q615" s="240"/>
      <c r="R615" s="240"/>
      <c r="S615" s="240"/>
      <c r="T615" s="241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2" t="s">
        <v>152</v>
      </c>
      <c r="AU615" s="242" t="s">
        <v>86</v>
      </c>
      <c r="AV615" s="13" t="s">
        <v>84</v>
      </c>
      <c r="AW615" s="13" t="s">
        <v>35</v>
      </c>
      <c r="AX615" s="13" t="s">
        <v>76</v>
      </c>
      <c r="AY615" s="242" t="s">
        <v>140</v>
      </c>
    </row>
    <row r="616" s="14" customFormat="1">
      <c r="A616" s="14"/>
      <c r="B616" s="243"/>
      <c r="C616" s="244"/>
      <c r="D616" s="234" t="s">
        <v>152</v>
      </c>
      <c r="E616" s="245" t="s">
        <v>19</v>
      </c>
      <c r="F616" s="246" t="s">
        <v>292</v>
      </c>
      <c r="G616" s="244"/>
      <c r="H616" s="247">
        <v>27.524000000000001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3" t="s">
        <v>152</v>
      </c>
      <c r="AU616" s="253" t="s">
        <v>86</v>
      </c>
      <c r="AV616" s="14" t="s">
        <v>86</v>
      </c>
      <c r="AW616" s="14" t="s">
        <v>35</v>
      </c>
      <c r="AX616" s="14" t="s">
        <v>76</v>
      </c>
      <c r="AY616" s="253" t="s">
        <v>140</v>
      </c>
    </row>
    <row r="617" s="13" customFormat="1">
      <c r="A617" s="13"/>
      <c r="B617" s="232"/>
      <c r="C617" s="233"/>
      <c r="D617" s="234" t="s">
        <v>152</v>
      </c>
      <c r="E617" s="235" t="s">
        <v>19</v>
      </c>
      <c r="F617" s="236" t="s">
        <v>293</v>
      </c>
      <c r="G617" s="233"/>
      <c r="H617" s="235" t="s">
        <v>19</v>
      </c>
      <c r="I617" s="237"/>
      <c r="J617" s="233"/>
      <c r="K617" s="233"/>
      <c r="L617" s="238"/>
      <c r="M617" s="239"/>
      <c r="N617" s="240"/>
      <c r="O617" s="240"/>
      <c r="P617" s="240"/>
      <c r="Q617" s="240"/>
      <c r="R617" s="240"/>
      <c r="S617" s="240"/>
      <c r="T617" s="24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2" t="s">
        <v>152</v>
      </c>
      <c r="AU617" s="242" t="s">
        <v>86</v>
      </c>
      <c r="AV617" s="13" t="s">
        <v>84</v>
      </c>
      <c r="AW617" s="13" t="s">
        <v>35</v>
      </c>
      <c r="AX617" s="13" t="s">
        <v>76</v>
      </c>
      <c r="AY617" s="242" t="s">
        <v>140</v>
      </c>
    </row>
    <row r="618" s="14" customFormat="1">
      <c r="A618" s="14"/>
      <c r="B618" s="243"/>
      <c r="C618" s="244"/>
      <c r="D618" s="234" t="s">
        <v>152</v>
      </c>
      <c r="E618" s="245" t="s">
        <v>19</v>
      </c>
      <c r="F618" s="246" t="s">
        <v>294</v>
      </c>
      <c r="G618" s="244"/>
      <c r="H618" s="247">
        <v>17.024000000000001</v>
      </c>
      <c r="I618" s="248"/>
      <c r="J618" s="244"/>
      <c r="K618" s="244"/>
      <c r="L618" s="249"/>
      <c r="M618" s="250"/>
      <c r="N618" s="251"/>
      <c r="O618" s="251"/>
      <c r="P618" s="251"/>
      <c r="Q618" s="251"/>
      <c r="R618" s="251"/>
      <c r="S618" s="251"/>
      <c r="T618" s="252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3" t="s">
        <v>152</v>
      </c>
      <c r="AU618" s="253" t="s">
        <v>86</v>
      </c>
      <c r="AV618" s="14" t="s">
        <v>86</v>
      </c>
      <c r="AW618" s="14" t="s">
        <v>35</v>
      </c>
      <c r="AX618" s="14" t="s">
        <v>76</v>
      </c>
      <c r="AY618" s="253" t="s">
        <v>140</v>
      </c>
    </row>
    <row r="619" s="15" customFormat="1">
      <c r="A619" s="15"/>
      <c r="B619" s="254"/>
      <c r="C619" s="255"/>
      <c r="D619" s="234" t="s">
        <v>152</v>
      </c>
      <c r="E619" s="256" t="s">
        <v>19</v>
      </c>
      <c r="F619" s="257" t="s">
        <v>162</v>
      </c>
      <c r="G619" s="255"/>
      <c r="H619" s="258">
        <v>769.25199999999995</v>
      </c>
      <c r="I619" s="259"/>
      <c r="J619" s="255"/>
      <c r="K619" s="255"/>
      <c r="L619" s="260"/>
      <c r="M619" s="261"/>
      <c r="N619" s="262"/>
      <c r="O619" s="262"/>
      <c r="P619" s="262"/>
      <c r="Q619" s="262"/>
      <c r="R619" s="262"/>
      <c r="S619" s="262"/>
      <c r="T619" s="263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4" t="s">
        <v>152</v>
      </c>
      <c r="AU619" s="264" t="s">
        <v>86</v>
      </c>
      <c r="AV619" s="15" t="s">
        <v>148</v>
      </c>
      <c r="AW619" s="15" t="s">
        <v>35</v>
      </c>
      <c r="AX619" s="15" t="s">
        <v>84</v>
      </c>
      <c r="AY619" s="264" t="s">
        <v>140</v>
      </c>
    </row>
    <row r="620" s="12" customFormat="1" ht="22.8" customHeight="1">
      <c r="A620" s="12"/>
      <c r="B620" s="198"/>
      <c r="C620" s="199"/>
      <c r="D620" s="200" t="s">
        <v>75</v>
      </c>
      <c r="E620" s="212" t="s">
        <v>434</v>
      </c>
      <c r="F620" s="212" t="s">
        <v>435</v>
      </c>
      <c r="G620" s="199"/>
      <c r="H620" s="199"/>
      <c r="I620" s="202"/>
      <c r="J620" s="213">
        <f>BK620</f>
        <v>0</v>
      </c>
      <c r="K620" s="199"/>
      <c r="L620" s="204"/>
      <c r="M620" s="205"/>
      <c r="N620" s="206"/>
      <c r="O620" s="206"/>
      <c r="P620" s="207">
        <f>SUM(P621:P629)</f>
        <v>0</v>
      </c>
      <c r="Q620" s="206"/>
      <c r="R620" s="207">
        <f>SUM(R621:R629)</f>
        <v>0</v>
      </c>
      <c r="S620" s="206"/>
      <c r="T620" s="208">
        <f>SUM(T621:T629)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09" t="s">
        <v>84</v>
      </c>
      <c r="AT620" s="210" t="s">
        <v>75</v>
      </c>
      <c r="AU620" s="210" t="s">
        <v>84</v>
      </c>
      <c r="AY620" s="209" t="s">
        <v>140</v>
      </c>
      <c r="BK620" s="211">
        <f>SUM(BK621:BK629)</f>
        <v>0</v>
      </c>
    </row>
    <row r="621" s="2" customFormat="1" ht="24.15" customHeight="1">
      <c r="A621" s="40"/>
      <c r="B621" s="41"/>
      <c r="C621" s="214" t="s">
        <v>436</v>
      </c>
      <c r="D621" s="214" t="s">
        <v>143</v>
      </c>
      <c r="E621" s="215" t="s">
        <v>437</v>
      </c>
      <c r="F621" s="216" t="s">
        <v>438</v>
      </c>
      <c r="G621" s="217" t="s">
        <v>439</v>
      </c>
      <c r="H621" s="218">
        <v>5.2489999999999997</v>
      </c>
      <c r="I621" s="219"/>
      <c r="J621" s="220">
        <f>ROUND(I621*H621,2)</f>
        <v>0</v>
      </c>
      <c r="K621" s="216" t="s">
        <v>147</v>
      </c>
      <c r="L621" s="46"/>
      <c r="M621" s="221" t="s">
        <v>19</v>
      </c>
      <c r="N621" s="222" t="s">
        <v>47</v>
      </c>
      <c r="O621" s="86"/>
      <c r="P621" s="223">
        <f>O621*H621</f>
        <v>0</v>
      </c>
      <c r="Q621" s="223">
        <v>0</v>
      </c>
      <c r="R621" s="223">
        <f>Q621*H621</f>
        <v>0</v>
      </c>
      <c r="S621" s="223">
        <v>0</v>
      </c>
      <c r="T621" s="224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25" t="s">
        <v>148</v>
      </c>
      <c r="AT621" s="225" t="s">
        <v>143</v>
      </c>
      <c r="AU621" s="225" t="s">
        <v>86</v>
      </c>
      <c r="AY621" s="19" t="s">
        <v>140</v>
      </c>
      <c r="BE621" s="226">
        <f>IF(N621="základní",J621,0)</f>
        <v>0</v>
      </c>
      <c r="BF621" s="226">
        <f>IF(N621="snížená",J621,0)</f>
        <v>0</v>
      </c>
      <c r="BG621" s="226">
        <f>IF(N621="zákl. přenesená",J621,0)</f>
        <v>0</v>
      </c>
      <c r="BH621" s="226">
        <f>IF(N621="sníž. přenesená",J621,0)</f>
        <v>0</v>
      </c>
      <c r="BI621" s="226">
        <f>IF(N621="nulová",J621,0)</f>
        <v>0</v>
      </c>
      <c r="BJ621" s="19" t="s">
        <v>84</v>
      </c>
      <c r="BK621" s="226">
        <f>ROUND(I621*H621,2)</f>
        <v>0</v>
      </c>
      <c r="BL621" s="19" t="s">
        <v>148</v>
      </c>
      <c r="BM621" s="225" t="s">
        <v>440</v>
      </c>
    </row>
    <row r="622" s="2" customFormat="1">
      <c r="A622" s="40"/>
      <c r="B622" s="41"/>
      <c r="C622" s="42"/>
      <c r="D622" s="227" t="s">
        <v>150</v>
      </c>
      <c r="E622" s="42"/>
      <c r="F622" s="228" t="s">
        <v>441</v>
      </c>
      <c r="G622" s="42"/>
      <c r="H622" s="42"/>
      <c r="I622" s="229"/>
      <c r="J622" s="42"/>
      <c r="K622" s="42"/>
      <c r="L622" s="46"/>
      <c r="M622" s="230"/>
      <c r="N622" s="231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150</v>
      </c>
      <c r="AU622" s="19" t="s">
        <v>86</v>
      </c>
    </row>
    <row r="623" s="2" customFormat="1" ht="21.75" customHeight="1">
      <c r="A623" s="40"/>
      <c r="B623" s="41"/>
      <c r="C623" s="214" t="s">
        <v>442</v>
      </c>
      <c r="D623" s="214" t="s">
        <v>143</v>
      </c>
      <c r="E623" s="215" t="s">
        <v>443</v>
      </c>
      <c r="F623" s="216" t="s">
        <v>444</v>
      </c>
      <c r="G623" s="217" t="s">
        <v>439</v>
      </c>
      <c r="H623" s="218">
        <v>5.2489999999999997</v>
      </c>
      <c r="I623" s="219"/>
      <c r="J623" s="220">
        <f>ROUND(I623*H623,2)</f>
        <v>0</v>
      </c>
      <c r="K623" s="216" t="s">
        <v>147</v>
      </c>
      <c r="L623" s="46"/>
      <c r="M623" s="221" t="s">
        <v>19</v>
      </c>
      <c r="N623" s="222" t="s">
        <v>47</v>
      </c>
      <c r="O623" s="86"/>
      <c r="P623" s="223">
        <f>O623*H623</f>
        <v>0</v>
      </c>
      <c r="Q623" s="223">
        <v>0</v>
      </c>
      <c r="R623" s="223">
        <f>Q623*H623</f>
        <v>0</v>
      </c>
      <c r="S623" s="223">
        <v>0</v>
      </c>
      <c r="T623" s="224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25" t="s">
        <v>148</v>
      </c>
      <c r="AT623" s="225" t="s">
        <v>143</v>
      </c>
      <c r="AU623" s="225" t="s">
        <v>86</v>
      </c>
      <c r="AY623" s="19" t="s">
        <v>140</v>
      </c>
      <c r="BE623" s="226">
        <f>IF(N623="základní",J623,0)</f>
        <v>0</v>
      </c>
      <c r="BF623" s="226">
        <f>IF(N623="snížená",J623,0)</f>
        <v>0</v>
      </c>
      <c r="BG623" s="226">
        <f>IF(N623="zákl. přenesená",J623,0)</f>
        <v>0</v>
      </c>
      <c r="BH623" s="226">
        <f>IF(N623="sníž. přenesená",J623,0)</f>
        <v>0</v>
      </c>
      <c r="BI623" s="226">
        <f>IF(N623="nulová",J623,0)</f>
        <v>0</v>
      </c>
      <c r="BJ623" s="19" t="s">
        <v>84</v>
      </c>
      <c r="BK623" s="226">
        <f>ROUND(I623*H623,2)</f>
        <v>0</v>
      </c>
      <c r="BL623" s="19" t="s">
        <v>148</v>
      </c>
      <c r="BM623" s="225" t="s">
        <v>445</v>
      </c>
    </row>
    <row r="624" s="2" customFormat="1">
      <c r="A624" s="40"/>
      <c r="B624" s="41"/>
      <c r="C624" s="42"/>
      <c r="D624" s="227" t="s">
        <v>150</v>
      </c>
      <c r="E624" s="42"/>
      <c r="F624" s="228" t="s">
        <v>446</v>
      </c>
      <c r="G624" s="42"/>
      <c r="H624" s="42"/>
      <c r="I624" s="229"/>
      <c r="J624" s="42"/>
      <c r="K624" s="42"/>
      <c r="L624" s="46"/>
      <c r="M624" s="230"/>
      <c r="N624" s="231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9" t="s">
        <v>150</v>
      </c>
      <c r="AU624" s="19" t="s">
        <v>86</v>
      </c>
    </row>
    <row r="625" s="2" customFormat="1" ht="24.15" customHeight="1">
      <c r="A625" s="40"/>
      <c r="B625" s="41"/>
      <c r="C625" s="214" t="s">
        <v>7</v>
      </c>
      <c r="D625" s="214" t="s">
        <v>143</v>
      </c>
      <c r="E625" s="215" t="s">
        <v>447</v>
      </c>
      <c r="F625" s="216" t="s">
        <v>448</v>
      </c>
      <c r="G625" s="217" t="s">
        <v>439</v>
      </c>
      <c r="H625" s="218">
        <v>47.241</v>
      </c>
      <c r="I625" s="219"/>
      <c r="J625" s="220">
        <f>ROUND(I625*H625,2)</f>
        <v>0</v>
      </c>
      <c r="K625" s="216" t="s">
        <v>147</v>
      </c>
      <c r="L625" s="46"/>
      <c r="M625" s="221" t="s">
        <v>19</v>
      </c>
      <c r="N625" s="222" t="s">
        <v>47</v>
      </c>
      <c r="O625" s="86"/>
      <c r="P625" s="223">
        <f>O625*H625</f>
        <v>0</v>
      </c>
      <c r="Q625" s="223">
        <v>0</v>
      </c>
      <c r="R625" s="223">
        <f>Q625*H625</f>
        <v>0</v>
      </c>
      <c r="S625" s="223">
        <v>0</v>
      </c>
      <c r="T625" s="224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25" t="s">
        <v>148</v>
      </c>
      <c r="AT625" s="225" t="s">
        <v>143</v>
      </c>
      <c r="AU625" s="225" t="s">
        <v>86</v>
      </c>
      <c r="AY625" s="19" t="s">
        <v>140</v>
      </c>
      <c r="BE625" s="226">
        <f>IF(N625="základní",J625,0)</f>
        <v>0</v>
      </c>
      <c r="BF625" s="226">
        <f>IF(N625="snížená",J625,0)</f>
        <v>0</v>
      </c>
      <c r="BG625" s="226">
        <f>IF(N625="zákl. přenesená",J625,0)</f>
        <v>0</v>
      </c>
      <c r="BH625" s="226">
        <f>IF(N625="sníž. přenesená",J625,0)</f>
        <v>0</v>
      </c>
      <c r="BI625" s="226">
        <f>IF(N625="nulová",J625,0)</f>
        <v>0</v>
      </c>
      <c r="BJ625" s="19" t="s">
        <v>84</v>
      </c>
      <c r="BK625" s="226">
        <f>ROUND(I625*H625,2)</f>
        <v>0</v>
      </c>
      <c r="BL625" s="19" t="s">
        <v>148</v>
      </c>
      <c r="BM625" s="225" t="s">
        <v>449</v>
      </c>
    </row>
    <row r="626" s="2" customFormat="1">
      <c r="A626" s="40"/>
      <c r="B626" s="41"/>
      <c r="C626" s="42"/>
      <c r="D626" s="227" t="s">
        <v>150</v>
      </c>
      <c r="E626" s="42"/>
      <c r="F626" s="228" t="s">
        <v>450</v>
      </c>
      <c r="G626" s="42"/>
      <c r="H626" s="42"/>
      <c r="I626" s="229"/>
      <c r="J626" s="42"/>
      <c r="K626" s="42"/>
      <c r="L626" s="46"/>
      <c r="M626" s="230"/>
      <c r="N626" s="231"/>
      <c r="O626" s="86"/>
      <c r="P626" s="86"/>
      <c r="Q626" s="86"/>
      <c r="R626" s="86"/>
      <c r="S626" s="86"/>
      <c r="T626" s="87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T626" s="19" t="s">
        <v>150</v>
      </c>
      <c r="AU626" s="19" t="s">
        <v>86</v>
      </c>
    </row>
    <row r="627" s="14" customFormat="1">
      <c r="A627" s="14"/>
      <c r="B627" s="243"/>
      <c r="C627" s="244"/>
      <c r="D627" s="234" t="s">
        <v>152</v>
      </c>
      <c r="E627" s="244"/>
      <c r="F627" s="246" t="s">
        <v>451</v>
      </c>
      <c r="G627" s="244"/>
      <c r="H627" s="247">
        <v>47.241</v>
      </c>
      <c r="I627" s="248"/>
      <c r="J627" s="244"/>
      <c r="K627" s="244"/>
      <c r="L627" s="249"/>
      <c r="M627" s="250"/>
      <c r="N627" s="251"/>
      <c r="O627" s="251"/>
      <c r="P627" s="251"/>
      <c r="Q627" s="251"/>
      <c r="R627" s="251"/>
      <c r="S627" s="251"/>
      <c r="T627" s="252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3" t="s">
        <v>152</v>
      </c>
      <c r="AU627" s="253" t="s">
        <v>86</v>
      </c>
      <c r="AV627" s="14" t="s">
        <v>86</v>
      </c>
      <c r="AW627" s="14" t="s">
        <v>4</v>
      </c>
      <c r="AX627" s="14" t="s">
        <v>84</v>
      </c>
      <c r="AY627" s="253" t="s">
        <v>140</v>
      </c>
    </row>
    <row r="628" s="2" customFormat="1" ht="24.15" customHeight="1">
      <c r="A628" s="40"/>
      <c r="B628" s="41"/>
      <c r="C628" s="214" t="s">
        <v>452</v>
      </c>
      <c r="D628" s="214" t="s">
        <v>143</v>
      </c>
      <c r="E628" s="215" t="s">
        <v>453</v>
      </c>
      <c r="F628" s="216" t="s">
        <v>454</v>
      </c>
      <c r="G628" s="217" t="s">
        <v>439</v>
      </c>
      <c r="H628" s="218">
        <v>5.2489999999999997</v>
      </c>
      <c r="I628" s="219"/>
      <c r="J628" s="220">
        <f>ROUND(I628*H628,2)</f>
        <v>0</v>
      </c>
      <c r="K628" s="216" t="s">
        <v>147</v>
      </c>
      <c r="L628" s="46"/>
      <c r="M628" s="221" t="s">
        <v>19</v>
      </c>
      <c r="N628" s="222" t="s">
        <v>47</v>
      </c>
      <c r="O628" s="86"/>
      <c r="P628" s="223">
        <f>O628*H628</f>
        <v>0</v>
      </c>
      <c r="Q628" s="223">
        <v>0</v>
      </c>
      <c r="R628" s="223">
        <f>Q628*H628</f>
        <v>0</v>
      </c>
      <c r="S628" s="223">
        <v>0</v>
      </c>
      <c r="T628" s="224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25" t="s">
        <v>148</v>
      </c>
      <c r="AT628" s="225" t="s">
        <v>143</v>
      </c>
      <c r="AU628" s="225" t="s">
        <v>86</v>
      </c>
      <c r="AY628" s="19" t="s">
        <v>140</v>
      </c>
      <c r="BE628" s="226">
        <f>IF(N628="základní",J628,0)</f>
        <v>0</v>
      </c>
      <c r="BF628" s="226">
        <f>IF(N628="snížená",J628,0)</f>
        <v>0</v>
      </c>
      <c r="BG628" s="226">
        <f>IF(N628="zákl. přenesená",J628,0)</f>
        <v>0</v>
      </c>
      <c r="BH628" s="226">
        <f>IF(N628="sníž. přenesená",J628,0)</f>
        <v>0</v>
      </c>
      <c r="BI628" s="226">
        <f>IF(N628="nulová",J628,0)</f>
        <v>0</v>
      </c>
      <c r="BJ628" s="19" t="s">
        <v>84</v>
      </c>
      <c r="BK628" s="226">
        <f>ROUND(I628*H628,2)</f>
        <v>0</v>
      </c>
      <c r="BL628" s="19" t="s">
        <v>148</v>
      </c>
      <c r="BM628" s="225" t="s">
        <v>455</v>
      </c>
    </row>
    <row r="629" s="2" customFormat="1">
      <c r="A629" s="40"/>
      <c r="B629" s="41"/>
      <c r="C629" s="42"/>
      <c r="D629" s="227" t="s">
        <v>150</v>
      </c>
      <c r="E629" s="42"/>
      <c r="F629" s="228" t="s">
        <v>456</v>
      </c>
      <c r="G629" s="42"/>
      <c r="H629" s="42"/>
      <c r="I629" s="229"/>
      <c r="J629" s="42"/>
      <c r="K629" s="42"/>
      <c r="L629" s="46"/>
      <c r="M629" s="230"/>
      <c r="N629" s="231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150</v>
      </c>
      <c r="AU629" s="19" t="s">
        <v>86</v>
      </c>
    </row>
    <row r="630" s="12" customFormat="1" ht="22.8" customHeight="1">
      <c r="A630" s="12"/>
      <c r="B630" s="198"/>
      <c r="C630" s="199"/>
      <c r="D630" s="200" t="s">
        <v>75</v>
      </c>
      <c r="E630" s="212" t="s">
        <v>457</v>
      </c>
      <c r="F630" s="212" t="s">
        <v>458</v>
      </c>
      <c r="G630" s="199"/>
      <c r="H630" s="199"/>
      <c r="I630" s="202"/>
      <c r="J630" s="213">
        <f>BK630</f>
        <v>0</v>
      </c>
      <c r="K630" s="199"/>
      <c r="L630" s="204"/>
      <c r="M630" s="205"/>
      <c r="N630" s="206"/>
      <c r="O630" s="206"/>
      <c r="P630" s="207">
        <f>SUM(P631:P632)</f>
        <v>0</v>
      </c>
      <c r="Q630" s="206"/>
      <c r="R630" s="207">
        <f>SUM(R631:R632)</f>
        <v>0</v>
      </c>
      <c r="S630" s="206"/>
      <c r="T630" s="208">
        <f>SUM(T631:T632)</f>
        <v>0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09" t="s">
        <v>84</v>
      </c>
      <c r="AT630" s="210" t="s">
        <v>75</v>
      </c>
      <c r="AU630" s="210" t="s">
        <v>84</v>
      </c>
      <c r="AY630" s="209" t="s">
        <v>140</v>
      </c>
      <c r="BK630" s="211">
        <f>SUM(BK631:BK632)</f>
        <v>0</v>
      </c>
    </row>
    <row r="631" s="2" customFormat="1" ht="33" customHeight="1">
      <c r="A631" s="40"/>
      <c r="B631" s="41"/>
      <c r="C631" s="214" t="s">
        <v>459</v>
      </c>
      <c r="D631" s="214" t="s">
        <v>143</v>
      </c>
      <c r="E631" s="215" t="s">
        <v>460</v>
      </c>
      <c r="F631" s="216" t="s">
        <v>461</v>
      </c>
      <c r="G631" s="217" t="s">
        <v>439</v>
      </c>
      <c r="H631" s="218">
        <v>6.9619999999999997</v>
      </c>
      <c r="I631" s="219"/>
      <c r="J631" s="220">
        <f>ROUND(I631*H631,2)</f>
        <v>0</v>
      </c>
      <c r="K631" s="216" t="s">
        <v>147</v>
      </c>
      <c r="L631" s="46"/>
      <c r="M631" s="221" t="s">
        <v>19</v>
      </c>
      <c r="N631" s="222" t="s">
        <v>47</v>
      </c>
      <c r="O631" s="86"/>
      <c r="P631" s="223">
        <f>O631*H631</f>
        <v>0</v>
      </c>
      <c r="Q631" s="223">
        <v>0</v>
      </c>
      <c r="R631" s="223">
        <f>Q631*H631</f>
        <v>0</v>
      </c>
      <c r="S631" s="223">
        <v>0</v>
      </c>
      <c r="T631" s="224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25" t="s">
        <v>148</v>
      </c>
      <c r="AT631" s="225" t="s">
        <v>143</v>
      </c>
      <c r="AU631" s="225" t="s">
        <v>86</v>
      </c>
      <c r="AY631" s="19" t="s">
        <v>140</v>
      </c>
      <c r="BE631" s="226">
        <f>IF(N631="základní",J631,0)</f>
        <v>0</v>
      </c>
      <c r="BF631" s="226">
        <f>IF(N631="snížená",J631,0)</f>
        <v>0</v>
      </c>
      <c r="BG631" s="226">
        <f>IF(N631="zákl. přenesená",J631,0)</f>
        <v>0</v>
      </c>
      <c r="BH631" s="226">
        <f>IF(N631="sníž. přenesená",J631,0)</f>
        <v>0</v>
      </c>
      <c r="BI631" s="226">
        <f>IF(N631="nulová",J631,0)</f>
        <v>0</v>
      </c>
      <c r="BJ631" s="19" t="s">
        <v>84</v>
      </c>
      <c r="BK631" s="226">
        <f>ROUND(I631*H631,2)</f>
        <v>0</v>
      </c>
      <c r="BL631" s="19" t="s">
        <v>148</v>
      </c>
      <c r="BM631" s="225" t="s">
        <v>462</v>
      </c>
    </row>
    <row r="632" s="2" customFormat="1">
      <c r="A632" s="40"/>
      <c r="B632" s="41"/>
      <c r="C632" s="42"/>
      <c r="D632" s="227" t="s">
        <v>150</v>
      </c>
      <c r="E632" s="42"/>
      <c r="F632" s="228" t="s">
        <v>463</v>
      </c>
      <c r="G632" s="42"/>
      <c r="H632" s="42"/>
      <c r="I632" s="229"/>
      <c r="J632" s="42"/>
      <c r="K632" s="42"/>
      <c r="L632" s="46"/>
      <c r="M632" s="230"/>
      <c r="N632" s="231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150</v>
      </c>
      <c r="AU632" s="19" t="s">
        <v>86</v>
      </c>
    </row>
    <row r="633" s="12" customFormat="1" ht="25.92" customHeight="1">
      <c r="A633" s="12"/>
      <c r="B633" s="198"/>
      <c r="C633" s="199"/>
      <c r="D633" s="200" t="s">
        <v>75</v>
      </c>
      <c r="E633" s="201" t="s">
        <v>464</v>
      </c>
      <c r="F633" s="201" t="s">
        <v>465</v>
      </c>
      <c r="G633" s="199"/>
      <c r="H633" s="199"/>
      <c r="I633" s="202"/>
      <c r="J633" s="203">
        <f>BK633</f>
        <v>0</v>
      </c>
      <c r="K633" s="199"/>
      <c r="L633" s="204"/>
      <c r="M633" s="205"/>
      <c r="N633" s="206"/>
      <c r="O633" s="206"/>
      <c r="P633" s="207">
        <f>P634+P694+P750+P876+P975</f>
        <v>0</v>
      </c>
      <c r="Q633" s="206"/>
      <c r="R633" s="207">
        <f>R634+R694+R750+R876+R975</f>
        <v>1.4182305500000001</v>
      </c>
      <c r="S633" s="206"/>
      <c r="T633" s="208">
        <f>T634+T694+T750+T876+T975</f>
        <v>2.4833200000000004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209" t="s">
        <v>86</v>
      </c>
      <c r="AT633" s="210" t="s">
        <v>75</v>
      </c>
      <c r="AU633" s="210" t="s">
        <v>76</v>
      </c>
      <c r="AY633" s="209" t="s">
        <v>140</v>
      </c>
      <c r="BK633" s="211">
        <f>BK634+BK694+BK750+BK876+BK975</f>
        <v>0</v>
      </c>
    </row>
    <row r="634" s="12" customFormat="1" ht="22.8" customHeight="1">
      <c r="A634" s="12"/>
      <c r="B634" s="198"/>
      <c r="C634" s="199"/>
      <c r="D634" s="200" t="s">
        <v>75</v>
      </c>
      <c r="E634" s="212" t="s">
        <v>466</v>
      </c>
      <c r="F634" s="212" t="s">
        <v>467</v>
      </c>
      <c r="G634" s="199"/>
      <c r="H634" s="199"/>
      <c r="I634" s="202"/>
      <c r="J634" s="213">
        <f>BK634</f>
        <v>0</v>
      </c>
      <c r="K634" s="199"/>
      <c r="L634" s="204"/>
      <c r="M634" s="205"/>
      <c r="N634" s="206"/>
      <c r="O634" s="206"/>
      <c r="P634" s="207">
        <f>SUM(P635:P693)</f>
        <v>0</v>
      </c>
      <c r="Q634" s="206"/>
      <c r="R634" s="207">
        <f>SUM(R635:R693)</f>
        <v>0.70663454999999997</v>
      </c>
      <c r="S634" s="206"/>
      <c r="T634" s="208">
        <f>SUM(T635:T693)</f>
        <v>0</v>
      </c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R634" s="209" t="s">
        <v>86</v>
      </c>
      <c r="AT634" s="210" t="s">
        <v>75</v>
      </c>
      <c r="AU634" s="210" t="s">
        <v>84</v>
      </c>
      <c r="AY634" s="209" t="s">
        <v>140</v>
      </c>
      <c r="BK634" s="211">
        <f>SUM(BK635:BK693)</f>
        <v>0</v>
      </c>
    </row>
    <row r="635" s="2" customFormat="1" ht="33" customHeight="1">
      <c r="A635" s="40"/>
      <c r="B635" s="41"/>
      <c r="C635" s="214" t="s">
        <v>468</v>
      </c>
      <c r="D635" s="214" t="s">
        <v>143</v>
      </c>
      <c r="E635" s="215" t="s">
        <v>469</v>
      </c>
      <c r="F635" s="216" t="s">
        <v>470</v>
      </c>
      <c r="G635" s="217" t="s">
        <v>146</v>
      </c>
      <c r="H635" s="218">
        <v>17.908999999999999</v>
      </c>
      <c r="I635" s="219"/>
      <c r="J635" s="220">
        <f>ROUND(I635*H635,2)</f>
        <v>0</v>
      </c>
      <c r="K635" s="216" t="s">
        <v>147</v>
      </c>
      <c r="L635" s="46"/>
      <c r="M635" s="221" t="s">
        <v>19</v>
      </c>
      <c r="N635" s="222" t="s">
        <v>47</v>
      </c>
      <c r="O635" s="86"/>
      <c r="P635" s="223">
        <f>O635*H635</f>
        <v>0</v>
      </c>
      <c r="Q635" s="223">
        <v>0.022450000000000001</v>
      </c>
      <c r="R635" s="223">
        <f>Q635*H635</f>
        <v>0.40205704999999997</v>
      </c>
      <c r="S635" s="223">
        <v>0</v>
      </c>
      <c r="T635" s="224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25" t="s">
        <v>418</v>
      </c>
      <c r="AT635" s="225" t="s">
        <v>143</v>
      </c>
      <c r="AU635" s="225" t="s">
        <v>86</v>
      </c>
      <c r="AY635" s="19" t="s">
        <v>140</v>
      </c>
      <c r="BE635" s="226">
        <f>IF(N635="základní",J635,0)</f>
        <v>0</v>
      </c>
      <c r="BF635" s="226">
        <f>IF(N635="snížená",J635,0)</f>
        <v>0</v>
      </c>
      <c r="BG635" s="226">
        <f>IF(N635="zákl. přenesená",J635,0)</f>
        <v>0</v>
      </c>
      <c r="BH635" s="226">
        <f>IF(N635="sníž. přenesená",J635,0)</f>
        <v>0</v>
      </c>
      <c r="BI635" s="226">
        <f>IF(N635="nulová",J635,0)</f>
        <v>0</v>
      </c>
      <c r="BJ635" s="19" t="s">
        <v>84</v>
      </c>
      <c r="BK635" s="226">
        <f>ROUND(I635*H635,2)</f>
        <v>0</v>
      </c>
      <c r="BL635" s="19" t="s">
        <v>418</v>
      </c>
      <c r="BM635" s="225" t="s">
        <v>471</v>
      </c>
    </row>
    <row r="636" s="2" customFormat="1">
      <c r="A636" s="40"/>
      <c r="B636" s="41"/>
      <c r="C636" s="42"/>
      <c r="D636" s="227" t="s">
        <v>150</v>
      </c>
      <c r="E636" s="42"/>
      <c r="F636" s="228" t="s">
        <v>472</v>
      </c>
      <c r="G636" s="42"/>
      <c r="H636" s="42"/>
      <c r="I636" s="229"/>
      <c r="J636" s="42"/>
      <c r="K636" s="42"/>
      <c r="L636" s="46"/>
      <c r="M636" s="230"/>
      <c r="N636" s="231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150</v>
      </c>
      <c r="AU636" s="19" t="s">
        <v>86</v>
      </c>
    </row>
    <row r="637" s="13" customFormat="1">
      <c r="A637" s="13"/>
      <c r="B637" s="232"/>
      <c r="C637" s="233"/>
      <c r="D637" s="234" t="s">
        <v>152</v>
      </c>
      <c r="E637" s="235" t="s">
        <v>19</v>
      </c>
      <c r="F637" s="236" t="s">
        <v>473</v>
      </c>
      <c r="G637" s="233"/>
      <c r="H637" s="235" t="s">
        <v>19</v>
      </c>
      <c r="I637" s="237"/>
      <c r="J637" s="233"/>
      <c r="K637" s="233"/>
      <c r="L637" s="238"/>
      <c r="M637" s="239"/>
      <c r="N637" s="240"/>
      <c r="O637" s="240"/>
      <c r="P637" s="240"/>
      <c r="Q637" s="240"/>
      <c r="R637" s="240"/>
      <c r="S637" s="240"/>
      <c r="T637" s="241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2" t="s">
        <v>152</v>
      </c>
      <c r="AU637" s="242" t="s">
        <v>86</v>
      </c>
      <c r="AV637" s="13" t="s">
        <v>84</v>
      </c>
      <c r="AW637" s="13" t="s">
        <v>35</v>
      </c>
      <c r="AX637" s="13" t="s">
        <v>76</v>
      </c>
      <c r="AY637" s="242" t="s">
        <v>140</v>
      </c>
    </row>
    <row r="638" s="14" customFormat="1">
      <c r="A638" s="14"/>
      <c r="B638" s="243"/>
      <c r="C638" s="244"/>
      <c r="D638" s="234" t="s">
        <v>152</v>
      </c>
      <c r="E638" s="245" t="s">
        <v>19</v>
      </c>
      <c r="F638" s="246" t="s">
        <v>474</v>
      </c>
      <c r="G638" s="244"/>
      <c r="H638" s="247">
        <v>17.908999999999999</v>
      </c>
      <c r="I638" s="248"/>
      <c r="J638" s="244"/>
      <c r="K638" s="244"/>
      <c r="L638" s="249"/>
      <c r="M638" s="250"/>
      <c r="N638" s="251"/>
      <c r="O638" s="251"/>
      <c r="P638" s="251"/>
      <c r="Q638" s="251"/>
      <c r="R638" s="251"/>
      <c r="S638" s="251"/>
      <c r="T638" s="252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3" t="s">
        <v>152</v>
      </c>
      <c r="AU638" s="253" t="s">
        <v>86</v>
      </c>
      <c r="AV638" s="14" t="s">
        <v>86</v>
      </c>
      <c r="AW638" s="14" t="s">
        <v>35</v>
      </c>
      <c r="AX638" s="14" t="s">
        <v>76</v>
      </c>
      <c r="AY638" s="253" t="s">
        <v>140</v>
      </c>
    </row>
    <row r="639" s="15" customFormat="1">
      <c r="A639" s="15"/>
      <c r="B639" s="254"/>
      <c r="C639" s="255"/>
      <c r="D639" s="234" t="s">
        <v>152</v>
      </c>
      <c r="E639" s="256" t="s">
        <v>19</v>
      </c>
      <c r="F639" s="257" t="s">
        <v>162</v>
      </c>
      <c r="G639" s="255"/>
      <c r="H639" s="258">
        <v>17.908999999999999</v>
      </c>
      <c r="I639" s="259"/>
      <c r="J639" s="255"/>
      <c r="K639" s="255"/>
      <c r="L639" s="260"/>
      <c r="M639" s="261"/>
      <c r="N639" s="262"/>
      <c r="O639" s="262"/>
      <c r="P639" s="262"/>
      <c r="Q639" s="262"/>
      <c r="R639" s="262"/>
      <c r="S639" s="262"/>
      <c r="T639" s="263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64" t="s">
        <v>152</v>
      </c>
      <c r="AU639" s="264" t="s">
        <v>86</v>
      </c>
      <c r="AV639" s="15" t="s">
        <v>148</v>
      </c>
      <c r="AW639" s="15" t="s">
        <v>35</v>
      </c>
      <c r="AX639" s="15" t="s">
        <v>84</v>
      </c>
      <c r="AY639" s="264" t="s">
        <v>140</v>
      </c>
    </row>
    <row r="640" s="2" customFormat="1" ht="24.15" customHeight="1">
      <c r="A640" s="40"/>
      <c r="B640" s="41"/>
      <c r="C640" s="214" t="s">
        <v>475</v>
      </c>
      <c r="D640" s="214" t="s">
        <v>143</v>
      </c>
      <c r="E640" s="215" t="s">
        <v>476</v>
      </c>
      <c r="F640" s="216" t="s">
        <v>477</v>
      </c>
      <c r="G640" s="217" t="s">
        <v>362</v>
      </c>
      <c r="H640" s="218">
        <v>15.1</v>
      </c>
      <c r="I640" s="219"/>
      <c r="J640" s="220">
        <f>ROUND(I640*H640,2)</f>
        <v>0</v>
      </c>
      <c r="K640" s="216" t="s">
        <v>147</v>
      </c>
      <c r="L640" s="46"/>
      <c r="M640" s="221" t="s">
        <v>19</v>
      </c>
      <c r="N640" s="222" t="s">
        <v>47</v>
      </c>
      <c r="O640" s="86"/>
      <c r="P640" s="223">
        <f>O640*H640</f>
        <v>0</v>
      </c>
      <c r="Q640" s="223">
        <v>0.00022000000000000001</v>
      </c>
      <c r="R640" s="223">
        <f>Q640*H640</f>
        <v>0.0033219999999999999</v>
      </c>
      <c r="S640" s="223">
        <v>0</v>
      </c>
      <c r="T640" s="224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25" t="s">
        <v>418</v>
      </c>
      <c r="AT640" s="225" t="s">
        <v>143</v>
      </c>
      <c r="AU640" s="225" t="s">
        <v>86</v>
      </c>
      <c r="AY640" s="19" t="s">
        <v>140</v>
      </c>
      <c r="BE640" s="226">
        <f>IF(N640="základní",J640,0)</f>
        <v>0</v>
      </c>
      <c r="BF640" s="226">
        <f>IF(N640="snížená",J640,0)</f>
        <v>0</v>
      </c>
      <c r="BG640" s="226">
        <f>IF(N640="zákl. přenesená",J640,0)</f>
        <v>0</v>
      </c>
      <c r="BH640" s="226">
        <f>IF(N640="sníž. přenesená",J640,0)</f>
        <v>0</v>
      </c>
      <c r="BI640" s="226">
        <f>IF(N640="nulová",J640,0)</f>
        <v>0</v>
      </c>
      <c r="BJ640" s="19" t="s">
        <v>84</v>
      </c>
      <c r="BK640" s="226">
        <f>ROUND(I640*H640,2)</f>
        <v>0</v>
      </c>
      <c r="BL640" s="19" t="s">
        <v>418</v>
      </c>
      <c r="BM640" s="225" t="s">
        <v>478</v>
      </c>
    </row>
    <row r="641" s="2" customFormat="1">
      <c r="A641" s="40"/>
      <c r="B641" s="41"/>
      <c r="C641" s="42"/>
      <c r="D641" s="227" t="s">
        <v>150</v>
      </c>
      <c r="E641" s="42"/>
      <c r="F641" s="228" t="s">
        <v>479</v>
      </c>
      <c r="G641" s="42"/>
      <c r="H641" s="42"/>
      <c r="I641" s="229"/>
      <c r="J641" s="42"/>
      <c r="K641" s="42"/>
      <c r="L641" s="46"/>
      <c r="M641" s="230"/>
      <c r="N641" s="231"/>
      <c r="O641" s="86"/>
      <c r="P641" s="86"/>
      <c r="Q641" s="86"/>
      <c r="R641" s="86"/>
      <c r="S641" s="86"/>
      <c r="T641" s="87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9" t="s">
        <v>150</v>
      </c>
      <c r="AU641" s="19" t="s">
        <v>86</v>
      </c>
    </row>
    <row r="642" s="13" customFormat="1">
      <c r="A642" s="13"/>
      <c r="B642" s="232"/>
      <c r="C642" s="233"/>
      <c r="D642" s="234" t="s">
        <v>152</v>
      </c>
      <c r="E642" s="235" t="s">
        <v>19</v>
      </c>
      <c r="F642" s="236" t="s">
        <v>473</v>
      </c>
      <c r="G642" s="233"/>
      <c r="H642" s="235" t="s">
        <v>19</v>
      </c>
      <c r="I642" s="237"/>
      <c r="J642" s="233"/>
      <c r="K642" s="233"/>
      <c r="L642" s="238"/>
      <c r="M642" s="239"/>
      <c r="N642" s="240"/>
      <c r="O642" s="240"/>
      <c r="P642" s="240"/>
      <c r="Q642" s="240"/>
      <c r="R642" s="240"/>
      <c r="S642" s="240"/>
      <c r="T642" s="241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2" t="s">
        <v>152</v>
      </c>
      <c r="AU642" s="242" t="s">
        <v>86</v>
      </c>
      <c r="AV642" s="13" t="s">
        <v>84</v>
      </c>
      <c r="AW642" s="13" t="s">
        <v>35</v>
      </c>
      <c r="AX642" s="13" t="s">
        <v>76</v>
      </c>
      <c r="AY642" s="242" t="s">
        <v>140</v>
      </c>
    </row>
    <row r="643" s="14" customFormat="1">
      <c r="A643" s="14"/>
      <c r="B643" s="243"/>
      <c r="C643" s="244"/>
      <c r="D643" s="234" t="s">
        <v>152</v>
      </c>
      <c r="E643" s="245" t="s">
        <v>19</v>
      </c>
      <c r="F643" s="246" t="s">
        <v>480</v>
      </c>
      <c r="G643" s="244"/>
      <c r="H643" s="247">
        <v>15.1</v>
      </c>
      <c r="I643" s="248"/>
      <c r="J643" s="244"/>
      <c r="K643" s="244"/>
      <c r="L643" s="249"/>
      <c r="M643" s="250"/>
      <c r="N643" s="251"/>
      <c r="O643" s="251"/>
      <c r="P643" s="251"/>
      <c r="Q643" s="251"/>
      <c r="R643" s="251"/>
      <c r="S643" s="251"/>
      <c r="T643" s="252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3" t="s">
        <v>152</v>
      </c>
      <c r="AU643" s="253" t="s">
        <v>86</v>
      </c>
      <c r="AV643" s="14" t="s">
        <v>86</v>
      </c>
      <c r="AW643" s="14" t="s">
        <v>35</v>
      </c>
      <c r="AX643" s="14" t="s">
        <v>76</v>
      </c>
      <c r="AY643" s="253" t="s">
        <v>140</v>
      </c>
    </row>
    <row r="644" s="15" customFormat="1">
      <c r="A644" s="15"/>
      <c r="B644" s="254"/>
      <c r="C644" s="255"/>
      <c r="D644" s="234" t="s">
        <v>152</v>
      </c>
      <c r="E644" s="256" t="s">
        <v>19</v>
      </c>
      <c r="F644" s="257" t="s">
        <v>162</v>
      </c>
      <c r="G644" s="255"/>
      <c r="H644" s="258">
        <v>15.1</v>
      </c>
      <c r="I644" s="259"/>
      <c r="J644" s="255"/>
      <c r="K644" s="255"/>
      <c r="L644" s="260"/>
      <c r="M644" s="261"/>
      <c r="N644" s="262"/>
      <c r="O644" s="262"/>
      <c r="P644" s="262"/>
      <c r="Q644" s="262"/>
      <c r="R644" s="262"/>
      <c r="S644" s="262"/>
      <c r="T644" s="263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4" t="s">
        <v>152</v>
      </c>
      <c r="AU644" s="264" t="s">
        <v>86</v>
      </c>
      <c r="AV644" s="15" t="s">
        <v>148</v>
      </c>
      <c r="AW644" s="15" t="s">
        <v>35</v>
      </c>
      <c r="AX644" s="15" t="s">
        <v>84</v>
      </c>
      <c r="AY644" s="264" t="s">
        <v>140</v>
      </c>
    </row>
    <row r="645" s="2" customFormat="1" ht="33" customHeight="1">
      <c r="A645" s="40"/>
      <c r="B645" s="41"/>
      <c r="C645" s="214" t="s">
        <v>481</v>
      </c>
      <c r="D645" s="214" t="s">
        <v>143</v>
      </c>
      <c r="E645" s="215" t="s">
        <v>482</v>
      </c>
      <c r="F645" s="216" t="s">
        <v>483</v>
      </c>
      <c r="G645" s="217" t="s">
        <v>146</v>
      </c>
      <c r="H645" s="218">
        <v>13.949999999999999</v>
      </c>
      <c r="I645" s="219"/>
      <c r="J645" s="220">
        <f>ROUND(I645*H645,2)</f>
        <v>0</v>
      </c>
      <c r="K645" s="216" t="s">
        <v>147</v>
      </c>
      <c r="L645" s="46"/>
      <c r="M645" s="221" t="s">
        <v>19</v>
      </c>
      <c r="N645" s="222" t="s">
        <v>47</v>
      </c>
      <c r="O645" s="86"/>
      <c r="P645" s="223">
        <f>O645*H645</f>
        <v>0</v>
      </c>
      <c r="Q645" s="223">
        <v>0.01355</v>
      </c>
      <c r="R645" s="223">
        <f>Q645*H645</f>
        <v>0.18902249999999998</v>
      </c>
      <c r="S645" s="223">
        <v>0</v>
      </c>
      <c r="T645" s="224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25" t="s">
        <v>418</v>
      </c>
      <c r="AT645" s="225" t="s">
        <v>143</v>
      </c>
      <c r="AU645" s="225" t="s">
        <v>86</v>
      </c>
      <c r="AY645" s="19" t="s">
        <v>140</v>
      </c>
      <c r="BE645" s="226">
        <f>IF(N645="základní",J645,0)</f>
        <v>0</v>
      </c>
      <c r="BF645" s="226">
        <f>IF(N645="snížená",J645,0)</f>
        <v>0</v>
      </c>
      <c r="BG645" s="226">
        <f>IF(N645="zákl. přenesená",J645,0)</f>
        <v>0</v>
      </c>
      <c r="BH645" s="226">
        <f>IF(N645="sníž. přenesená",J645,0)</f>
        <v>0</v>
      </c>
      <c r="BI645" s="226">
        <f>IF(N645="nulová",J645,0)</f>
        <v>0</v>
      </c>
      <c r="BJ645" s="19" t="s">
        <v>84</v>
      </c>
      <c r="BK645" s="226">
        <f>ROUND(I645*H645,2)</f>
        <v>0</v>
      </c>
      <c r="BL645" s="19" t="s">
        <v>418</v>
      </c>
      <c r="BM645" s="225" t="s">
        <v>484</v>
      </c>
    </row>
    <row r="646" s="2" customFormat="1">
      <c r="A646" s="40"/>
      <c r="B646" s="41"/>
      <c r="C646" s="42"/>
      <c r="D646" s="227" t="s">
        <v>150</v>
      </c>
      <c r="E646" s="42"/>
      <c r="F646" s="228" t="s">
        <v>485</v>
      </c>
      <c r="G646" s="42"/>
      <c r="H646" s="42"/>
      <c r="I646" s="229"/>
      <c r="J646" s="42"/>
      <c r="K646" s="42"/>
      <c r="L646" s="46"/>
      <c r="M646" s="230"/>
      <c r="N646" s="231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150</v>
      </c>
      <c r="AU646" s="19" t="s">
        <v>86</v>
      </c>
    </row>
    <row r="647" s="13" customFormat="1">
      <c r="A647" s="13"/>
      <c r="B647" s="232"/>
      <c r="C647" s="233"/>
      <c r="D647" s="234" t="s">
        <v>152</v>
      </c>
      <c r="E647" s="235" t="s">
        <v>19</v>
      </c>
      <c r="F647" s="236" t="s">
        <v>486</v>
      </c>
      <c r="G647" s="233"/>
      <c r="H647" s="235" t="s">
        <v>19</v>
      </c>
      <c r="I647" s="237"/>
      <c r="J647" s="233"/>
      <c r="K647" s="233"/>
      <c r="L647" s="238"/>
      <c r="M647" s="239"/>
      <c r="N647" s="240"/>
      <c r="O647" s="240"/>
      <c r="P647" s="240"/>
      <c r="Q647" s="240"/>
      <c r="R647" s="240"/>
      <c r="S647" s="240"/>
      <c r="T647" s="241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2" t="s">
        <v>152</v>
      </c>
      <c r="AU647" s="242" t="s">
        <v>86</v>
      </c>
      <c r="AV647" s="13" t="s">
        <v>84</v>
      </c>
      <c r="AW647" s="13" t="s">
        <v>35</v>
      </c>
      <c r="AX647" s="13" t="s">
        <v>76</v>
      </c>
      <c r="AY647" s="242" t="s">
        <v>140</v>
      </c>
    </row>
    <row r="648" s="14" customFormat="1">
      <c r="A648" s="14"/>
      <c r="B648" s="243"/>
      <c r="C648" s="244"/>
      <c r="D648" s="234" t="s">
        <v>152</v>
      </c>
      <c r="E648" s="245" t="s">
        <v>19</v>
      </c>
      <c r="F648" s="246" t="s">
        <v>487</v>
      </c>
      <c r="G648" s="244"/>
      <c r="H648" s="247">
        <v>3.1200000000000001</v>
      </c>
      <c r="I648" s="248"/>
      <c r="J648" s="244"/>
      <c r="K648" s="244"/>
      <c r="L648" s="249"/>
      <c r="M648" s="250"/>
      <c r="N648" s="251"/>
      <c r="O648" s="251"/>
      <c r="P648" s="251"/>
      <c r="Q648" s="251"/>
      <c r="R648" s="251"/>
      <c r="S648" s="251"/>
      <c r="T648" s="252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3" t="s">
        <v>152</v>
      </c>
      <c r="AU648" s="253" t="s">
        <v>86</v>
      </c>
      <c r="AV648" s="14" t="s">
        <v>86</v>
      </c>
      <c r="AW648" s="14" t="s">
        <v>35</v>
      </c>
      <c r="AX648" s="14" t="s">
        <v>76</v>
      </c>
      <c r="AY648" s="253" t="s">
        <v>140</v>
      </c>
    </row>
    <row r="649" s="13" customFormat="1">
      <c r="A649" s="13"/>
      <c r="B649" s="232"/>
      <c r="C649" s="233"/>
      <c r="D649" s="234" t="s">
        <v>152</v>
      </c>
      <c r="E649" s="235" t="s">
        <v>19</v>
      </c>
      <c r="F649" s="236" t="s">
        <v>488</v>
      </c>
      <c r="G649" s="233"/>
      <c r="H649" s="235" t="s">
        <v>19</v>
      </c>
      <c r="I649" s="237"/>
      <c r="J649" s="233"/>
      <c r="K649" s="233"/>
      <c r="L649" s="238"/>
      <c r="M649" s="239"/>
      <c r="N649" s="240"/>
      <c r="O649" s="240"/>
      <c r="P649" s="240"/>
      <c r="Q649" s="240"/>
      <c r="R649" s="240"/>
      <c r="S649" s="240"/>
      <c r="T649" s="241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2" t="s">
        <v>152</v>
      </c>
      <c r="AU649" s="242" t="s">
        <v>86</v>
      </c>
      <c r="AV649" s="13" t="s">
        <v>84</v>
      </c>
      <c r="AW649" s="13" t="s">
        <v>35</v>
      </c>
      <c r="AX649" s="13" t="s">
        <v>76</v>
      </c>
      <c r="AY649" s="242" t="s">
        <v>140</v>
      </c>
    </row>
    <row r="650" s="14" customFormat="1">
      <c r="A650" s="14"/>
      <c r="B650" s="243"/>
      <c r="C650" s="244"/>
      <c r="D650" s="234" t="s">
        <v>152</v>
      </c>
      <c r="E650" s="245" t="s">
        <v>19</v>
      </c>
      <c r="F650" s="246" t="s">
        <v>489</v>
      </c>
      <c r="G650" s="244"/>
      <c r="H650" s="247">
        <v>3.3599999999999999</v>
      </c>
      <c r="I650" s="248"/>
      <c r="J650" s="244"/>
      <c r="K650" s="244"/>
      <c r="L650" s="249"/>
      <c r="M650" s="250"/>
      <c r="N650" s="251"/>
      <c r="O650" s="251"/>
      <c r="P650" s="251"/>
      <c r="Q650" s="251"/>
      <c r="R650" s="251"/>
      <c r="S650" s="251"/>
      <c r="T650" s="252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3" t="s">
        <v>152</v>
      </c>
      <c r="AU650" s="253" t="s">
        <v>86</v>
      </c>
      <c r="AV650" s="14" t="s">
        <v>86</v>
      </c>
      <c r="AW650" s="14" t="s">
        <v>35</v>
      </c>
      <c r="AX650" s="14" t="s">
        <v>76</v>
      </c>
      <c r="AY650" s="253" t="s">
        <v>140</v>
      </c>
    </row>
    <row r="651" s="13" customFormat="1">
      <c r="A651" s="13"/>
      <c r="B651" s="232"/>
      <c r="C651" s="233"/>
      <c r="D651" s="234" t="s">
        <v>152</v>
      </c>
      <c r="E651" s="235" t="s">
        <v>19</v>
      </c>
      <c r="F651" s="236" t="s">
        <v>490</v>
      </c>
      <c r="G651" s="233"/>
      <c r="H651" s="235" t="s">
        <v>19</v>
      </c>
      <c r="I651" s="237"/>
      <c r="J651" s="233"/>
      <c r="K651" s="233"/>
      <c r="L651" s="238"/>
      <c r="M651" s="239"/>
      <c r="N651" s="240"/>
      <c r="O651" s="240"/>
      <c r="P651" s="240"/>
      <c r="Q651" s="240"/>
      <c r="R651" s="240"/>
      <c r="S651" s="240"/>
      <c r="T651" s="241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2" t="s">
        <v>152</v>
      </c>
      <c r="AU651" s="242" t="s">
        <v>86</v>
      </c>
      <c r="AV651" s="13" t="s">
        <v>84</v>
      </c>
      <c r="AW651" s="13" t="s">
        <v>35</v>
      </c>
      <c r="AX651" s="13" t="s">
        <v>76</v>
      </c>
      <c r="AY651" s="242" t="s">
        <v>140</v>
      </c>
    </row>
    <row r="652" s="14" customFormat="1">
      <c r="A652" s="14"/>
      <c r="B652" s="243"/>
      <c r="C652" s="244"/>
      <c r="D652" s="234" t="s">
        <v>152</v>
      </c>
      <c r="E652" s="245" t="s">
        <v>19</v>
      </c>
      <c r="F652" s="246" t="s">
        <v>491</v>
      </c>
      <c r="G652" s="244"/>
      <c r="H652" s="247">
        <v>7.4699999999999998</v>
      </c>
      <c r="I652" s="248"/>
      <c r="J652" s="244"/>
      <c r="K652" s="244"/>
      <c r="L652" s="249"/>
      <c r="M652" s="250"/>
      <c r="N652" s="251"/>
      <c r="O652" s="251"/>
      <c r="P652" s="251"/>
      <c r="Q652" s="251"/>
      <c r="R652" s="251"/>
      <c r="S652" s="251"/>
      <c r="T652" s="252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3" t="s">
        <v>152</v>
      </c>
      <c r="AU652" s="253" t="s">
        <v>86</v>
      </c>
      <c r="AV652" s="14" t="s">
        <v>86</v>
      </c>
      <c r="AW652" s="14" t="s">
        <v>35</v>
      </c>
      <c r="AX652" s="14" t="s">
        <v>76</v>
      </c>
      <c r="AY652" s="253" t="s">
        <v>140</v>
      </c>
    </row>
    <row r="653" s="15" customFormat="1">
      <c r="A653" s="15"/>
      <c r="B653" s="254"/>
      <c r="C653" s="255"/>
      <c r="D653" s="234" t="s">
        <v>152</v>
      </c>
      <c r="E653" s="256" t="s">
        <v>19</v>
      </c>
      <c r="F653" s="257" t="s">
        <v>162</v>
      </c>
      <c r="G653" s="255"/>
      <c r="H653" s="258">
        <v>13.949999999999999</v>
      </c>
      <c r="I653" s="259"/>
      <c r="J653" s="255"/>
      <c r="K653" s="255"/>
      <c r="L653" s="260"/>
      <c r="M653" s="261"/>
      <c r="N653" s="262"/>
      <c r="O653" s="262"/>
      <c r="P653" s="262"/>
      <c r="Q653" s="262"/>
      <c r="R653" s="262"/>
      <c r="S653" s="262"/>
      <c r="T653" s="263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64" t="s">
        <v>152</v>
      </c>
      <c r="AU653" s="264" t="s">
        <v>86</v>
      </c>
      <c r="AV653" s="15" t="s">
        <v>148</v>
      </c>
      <c r="AW653" s="15" t="s">
        <v>35</v>
      </c>
      <c r="AX653" s="15" t="s">
        <v>84</v>
      </c>
      <c r="AY653" s="264" t="s">
        <v>140</v>
      </c>
    </row>
    <row r="654" s="2" customFormat="1" ht="24.15" customHeight="1">
      <c r="A654" s="40"/>
      <c r="B654" s="41"/>
      <c r="C654" s="214" t="s">
        <v>492</v>
      </c>
      <c r="D654" s="214" t="s">
        <v>143</v>
      </c>
      <c r="E654" s="215" t="s">
        <v>493</v>
      </c>
      <c r="F654" s="216" t="s">
        <v>494</v>
      </c>
      <c r="G654" s="217" t="s">
        <v>362</v>
      </c>
      <c r="H654" s="218">
        <v>20.300000000000001</v>
      </c>
      <c r="I654" s="219"/>
      <c r="J654" s="220">
        <f>ROUND(I654*H654,2)</f>
        <v>0</v>
      </c>
      <c r="K654" s="216" t="s">
        <v>147</v>
      </c>
      <c r="L654" s="46"/>
      <c r="M654" s="221" t="s">
        <v>19</v>
      </c>
      <c r="N654" s="222" t="s">
        <v>47</v>
      </c>
      <c r="O654" s="86"/>
      <c r="P654" s="223">
        <f>O654*H654</f>
        <v>0</v>
      </c>
      <c r="Q654" s="223">
        <v>0.00011</v>
      </c>
      <c r="R654" s="223">
        <f>Q654*H654</f>
        <v>0.0022330000000000002</v>
      </c>
      <c r="S654" s="223">
        <v>0</v>
      </c>
      <c r="T654" s="224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25" t="s">
        <v>418</v>
      </c>
      <c r="AT654" s="225" t="s">
        <v>143</v>
      </c>
      <c r="AU654" s="225" t="s">
        <v>86</v>
      </c>
      <c r="AY654" s="19" t="s">
        <v>140</v>
      </c>
      <c r="BE654" s="226">
        <f>IF(N654="základní",J654,0)</f>
        <v>0</v>
      </c>
      <c r="BF654" s="226">
        <f>IF(N654="snížená",J654,0)</f>
        <v>0</v>
      </c>
      <c r="BG654" s="226">
        <f>IF(N654="zákl. přenesená",J654,0)</f>
        <v>0</v>
      </c>
      <c r="BH654" s="226">
        <f>IF(N654="sníž. přenesená",J654,0)</f>
        <v>0</v>
      </c>
      <c r="BI654" s="226">
        <f>IF(N654="nulová",J654,0)</f>
        <v>0</v>
      </c>
      <c r="BJ654" s="19" t="s">
        <v>84</v>
      </c>
      <c r="BK654" s="226">
        <f>ROUND(I654*H654,2)</f>
        <v>0</v>
      </c>
      <c r="BL654" s="19" t="s">
        <v>418</v>
      </c>
      <c r="BM654" s="225" t="s">
        <v>495</v>
      </c>
    </row>
    <row r="655" s="2" customFormat="1">
      <c r="A655" s="40"/>
      <c r="B655" s="41"/>
      <c r="C655" s="42"/>
      <c r="D655" s="227" t="s">
        <v>150</v>
      </c>
      <c r="E655" s="42"/>
      <c r="F655" s="228" t="s">
        <v>496</v>
      </c>
      <c r="G655" s="42"/>
      <c r="H655" s="42"/>
      <c r="I655" s="229"/>
      <c r="J655" s="42"/>
      <c r="K655" s="42"/>
      <c r="L655" s="46"/>
      <c r="M655" s="230"/>
      <c r="N655" s="231"/>
      <c r="O655" s="86"/>
      <c r="P655" s="86"/>
      <c r="Q655" s="86"/>
      <c r="R655" s="86"/>
      <c r="S655" s="86"/>
      <c r="T655" s="87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9" t="s">
        <v>150</v>
      </c>
      <c r="AU655" s="19" t="s">
        <v>86</v>
      </c>
    </row>
    <row r="656" s="13" customFormat="1">
      <c r="A656" s="13"/>
      <c r="B656" s="232"/>
      <c r="C656" s="233"/>
      <c r="D656" s="234" t="s">
        <v>152</v>
      </c>
      <c r="E656" s="235" t="s">
        <v>19</v>
      </c>
      <c r="F656" s="236" t="s">
        <v>486</v>
      </c>
      <c r="G656" s="233"/>
      <c r="H656" s="235" t="s">
        <v>19</v>
      </c>
      <c r="I656" s="237"/>
      <c r="J656" s="233"/>
      <c r="K656" s="233"/>
      <c r="L656" s="238"/>
      <c r="M656" s="239"/>
      <c r="N656" s="240"/>
      <c r="O656" s="240"/>
      <c r="P656" s="240"/>
      <c r="Q656" s="240"/>
      <c r="R656" s="240"/>
      <c r="S656" s="240"/>
      <c r="T656" s="241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2" t="s">
        <v>152</v>
      </c>
      <c r="AU656" s="242" t="s">
        <v>86</v>
      </c>
      <c r="AV656" s="13" t="s">
        <v>84</v>
      </c>
      <c r="AW656" s="13" t="s">
        <v>35</v>
      </c>
      <c r="AX656" s="13" t="s">
        <v>76</v>
      </c>
      <c r="AY656" s="242" t="s">
        <v>140</v>
      </c>
    </row>
    <row r="657" s="14" customFormat="1">
      <c r="A657" s="14"/>
      <c r="B657" s="243"/>
      <c r="C657" s="244"/>
      <c r="D657" s="234" t="s">
        <v>152</v>
      </c>
      <c r="E657" s="245" t="s">
        <v>19</v>
      </c>
      <c r="F657" s="246" t="s">
        <v>497</v>
      </c>
      <c r="G657" s="244"/>
      <c r="H657" s="247">
        <v>5</v>
      </c>
      <c r="I657" s="248"/>
      <c r="J657" s="244"/>
      <c r="K657" s="244"/>
      <c r="L657" s="249"/>
      <c r="M657" s="250"/>
      <c r="N657" s="251"/>
      <c r="O657" s="251"/>
      <c r="P657" s="251"/>
      <c r="Q657" s="251"/>
      <c r="R657" s="251"/>
      <c r="S657" s="251"/>
      <c r="T657" s="252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3" t="s">
        <v>152</v>
      </c>
      <c r="AU657" s="253" t="s">
        <v>86</v>
      </c>
      <c r="AV657" s="14" t="s">
        <v>86</v>
      </c>
      <c r="AW657" s="14" t="s">
        <v>35</v>
      </c>
      <c r="AX657" s="14" t="s">
        <v>76</v>
      </c>
      <c r="AY657" s="253" t="s">
        <v>140</v>
      </c>
    </row>
    <row r="658" s="13" customFormat="1">
      <c r="A658" s="13"/>
      <c r="B658" s="232"/>
      <c r="C658" s="233"/>
      <c r="D658" s="234" t="s">
        <v>152</v>
      </c>
      <c r="E658" s="235" t="s">
        <v>19</v>
      </c>
      <c r="F658" s="236" t="s">
        <v>488</v>
      </c>
      <c r="G658" s="233"/>
      <c r="H658" s="235" t="s">
        <v>19</v>
      </c>
      <c r="I658" s="237"/>
      <c r="J658" s="233"/>
      <c r="K658" s="233"/>
      <c r="L658" s="238"/>
      <c r="M658" s="239"/>
      <c r="N658" s="240"/>
      <c r="O658" s="240"/>
      <c r="P658" s="240"/>
      <c r="Q658" s="240"/>
      <c r="R658" s="240"/>
      <c r="S658" s="240"/>
      <c r="T658" s="241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2" t="s">
        <v>152</v>
      </c>
      <c r="AU658" s="242" t="s">
        <v>86</v>
      </c>
      <c r="AV658" s="13" t="s">
        <v>84</v>
      </c>
      <c r="AW658" s="13" t="s">
        <v>35</v>
      </c>
      <c r="AX658" s="13" t="s">
        <v>76</v>
      </c>
      <c r="AY658" s="242" t="s">
        <v>140</v>
      </c>
    </row>
    <row r="659" s="14" customFormat="1">
      <c r="A659" s="14"/>
      <c r="B659" s="243"/>
      <c r="C659" s="244"/>
      <c r="D659" s="234" t="s">
        <v>152</v>
      </c>
      <c r="E659" s="245" t="s">
        <v>19</v>
      </c>
      <c r="F659" s="246" t="s">
        <v>498</v>
      </c>
      <c r="G659" s="244"/>
      <c r="H659" s="247">
        <v>5.2000000000000002</v>
      </c>
      <c r="I659" s="248"/>
      <c r="J659" s="244"/>
      <c r="K659" s="244"/>
      <c r="L659" s="249"/>
      <c r="M659" s="250"/>
      <c r="N659" s="251"/>
      <c r="O659" s="251"/>
      <c r="P659" s="251"/>
      <c r="Q659" s="251"/>
      <c r="R659" s="251"/>
      <c r="S659" s="251"/>
      <c r="T659" s="252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3" t="s">
        <v>152</v>
      </c>
      <c r="AU659" s="253" t="s">
        <v>86</v>
      </c>
      <c r="AV659" s="14" t="s">
        <v>86</v>
      </c>
      <c r="AW659" s="14" t="s">
        <v>35</v>
      </c>
      <c r="AX659" s="14" t="s">
        <v>76</v>
      </c>
      <c r="AY659" s="253" t="s">
        <v>140</v>
      </c>
    </row>
    <row r="660" s="13" customFormat="1">
      <c r="A660" s="13"/>
      <c r="B660" s="232"/>
      <c r="C660" s="233"/>
      <c r="D660" s="234" t="s">
        <v>152</v>
      </c>
      <c r="E660" s="235" t="s">
        <v>19</v>
      </c>
      <c r="F660" s="236" t="s">
        <v>490</v>
      </c>
      <c r="G660" s="233"/>
      <c r="H660" s="235" t="s">
        <v>19</v>
      </c>
      <c r="I660" s="237"/>
      <c r="J660" s="233"/>
      <c r="K660" s="233"/>
      <c r="L660" s="238"/>
      <c r="M660" s="239"/>
      <c r="N660" s="240"/>
      <c r="O660" s="240"/>
      <c r="P660" s="240"/>
      <c r="Q660" s="240"/>
      <c r="R660" s="240"/>
      <c r="S660" s="240"/>
      <c r="T660" s="241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2" t="s">
        <v>152</v>
      </c>
      <c r="AU660" s="242" t="s">
        <v>86</v>
      </c>
      <c r="AV660" s="13" t="s">
        <v>84</v>
      </c>
      <c r="AW660" s="13" t="s">
        <v>35</v>
      </c>
      <c r="AX660" s="13" t="s">
        <v>76</v>
      </c>
      <c r="AY660" s="242" t="s">
        <v>140</v>
      </c>
    </row>
    <row r="661" s="14" customFormat="1">
      <c r="A661" s="14"/>
      <c r="B661" s="243"/>
      <c r="C661" s="244"/>
      <c r="D661" s="234" t="s">
        <v>152</v>
      </c>
      <c r="E661" s="245" t="s">
        <v>19</v>
      </c>
      <c r="F661" s="246" t="s">
        <v>499</v>
      </c>
      <c r="G661" s="244"/>
      <c r="H661" s="247">
        <v>10.1</v>
      </c>
      <c r="I661" s="248"/>
      <c r="J661" s="244"/>
      <c r="K661" s="244"/>
      <c r="L661" s="249"/>
      <c r="M661" s="250"/>
      <c r="N661" s="251"/>
      <c r="O661" s="251"/>
      <c r="P661" s="251"/>
      <c r="Q661" s="251"/>
      <c r="R661" s="251"/>
      <c r="S661" s="251"/>
      <c r="T661" s="252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3" t="s">
        <v>152</v>
      </c>
      <c r="AU661" s="253" t="s">
        <v>86</v>
      </c>
      <c r="AV661" s="14" t="s">
        <v>86</v>
      </c>
      <c r="AW661" s="14" t="s">
        <v>35</v>
      </c>
      <c r="AX661" s="14" t="s">
        <v>76</v>
      </c>
      <c r="AY661" s="253" t="s">
        <v>140</v>
      </c>
    </row>
    <row r="662" s="15" customFormat="1">
      <c r="A662" s="15"/>
      <c r="B662" s="254"/>
      <c r="C662" s="255"/>
      <c r="D662" s="234" t="s">
        <v>152</v>
      </c>
      <c r="E662" s="256" t="s">
        <v>19</v>
      </c>
      <c r="F662" s="257" t="s">
        <v>162</v>
      </c>
      <c r="G662" s="255"/>
      <c r="H662" s="258">
        <v>20.300000000000001</v>
      </c>
      <c r="I662" s="259"/>
      <c r="J662" s="255"/>
      <c r="K662" s="255"/>
      <c r="L662" s="260"/>
      <c r="M662" s="261"/>
      <c r="N662" s="262"/>
      <c r="O662" s="262"/>
      <c r="P662" s="262"/>
      <c r="Q662" s="262"/>
      <c r="R662" s="262"/>
      <c r="S662" s="262"/>
      <c r="T662" s="263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4" t="s">
        <v>152</v>
      </c>
      <c r="AU662" s="264" t="s">
        <v>86</v>
      </c>
      <c r="AV662" s="15" t="s">
        <v>148</v>
      </c>
      <c r="AW662" s="15" t="s">
        <v>35</v>
      </c>
      <c r="AX662" s="15" t="s">
        <v>84</v>
      </c>
      <c r="AY662" s="264" t="s">
        <v>140</v>
      </c>
    </row>
    <row r="663" s="2" customFormat="1" ht="16.5" customHeight="1">
      <c r="A663" s="40"/>
      <c r="B663" s="41"/>
      <c r="C663" s="214" t="s">
        <v>500</v>
      </c>
      <c r="D663" s="214" t="s">
        <v>143</v>
      </c>
      <c r="E663" s="215" t="s">
        <v>501</v>
      </c>
      <c r="F663" s="216" t="s">
        <v>502</v>
      </c>
      <c r="G663" s="217" t="s">
        <v>146</v>
      </c>
      <c r="H663" s="218">
        <v>6.4800000000000004</v>
      </c>
      <c r="I663" s="219"/>
      <c r="J663" s="220">
        <f>ROUND(I663*H663,2)</f>
        <v>0</v>
      </c>
      <c r="K663" s="216" t="s">
        <v>147</v>
      </c>
      <c r="L663" s="46"/>
      <c r="M663" s="221" t="s">
        <v>19</v>
      </c>
      <c r="N663" s="222" t="s">
        <v>47</v>
      </c>
      <c r="O663" s="86"/>
      <c r="P663" s="223">
        <f>O663*H663</f>
        <v>0</v>
      </c>
      <c r="Q663" s="223">
        <v>0</v>
      </c>
      <c r="R663" s="223">
        <f>Q663*H663</f>
        <v>0</v>
      </c>
      <c r="S663" s="223">
        <v>0</v>
      </c>
      <c r="T663" s="224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25" t="s">
        <v>418</v>
      </c>
      <c r="AT663" s="225" t="s">
        <v>143</v>
      </c>
      <c r="AU663" s="225" t="s">
        <v>86</v>
      </c>
      <c r="AY663" s="19" t="s">
        <v>140</v>
      </c>
      <c r="BE663" s="226">
        <f>IF(N663="základní",J663,0)</f>
        <v>0</v>
      </c>
      <c r="BF663" s="226">
        <f>IF(N663="snížená",J663,0)</f>
        <v>0</v>
      </c>
      <c r="BG663" s="226">
        <f>IF(N663="zákl. přenesená",J663,0)</f>
        <v>0</v>
      </c>
      <c r="BH663" s="226">
        <f>IF(N663="sníž. přenesená",J663,0)</f>
        <v>0</v>
      </c>
      <c r="BI663" s="226">
        <f>IF(N663="nulová",J663,0)</f>
        <v>0</v>
      </c>
      <c r="BJ663" s="19" t="s">
        <v>84</v>
      </c>
      <c r="BK663" s="226">
        <f>ROUND(I663*H663,2)</f>
        <v>0</v>
      </c>
      <c r="BL663" s="19" t="s">
        <v>418</v>
      </c>
      <c r="BM663" s="225" t="s">
        <v>503</v>
      </c>
    </row>
    <row r="664" s="2" customFormat="1">
      <c r="A664" s="40"/>
      <c r="B664" s="41"/>
      <c r="C664" s="42"/>
      <c r="D664" s="227" t="s">
        <v>150</v>
      </c>
      <c r="E664" s="42"/>
      <c r="F664" s="228" t="s">
        <v>504</v>
      </c>
      <c r="G664" s="42"/>
      <c r="H664" s="42"/>
      <c r="I664" s="229"/>
      <c r="J664" s="42"/>
      <c r="K664" s="42"/>
      <c r="L664" s="46"/>
      <c r="M664" s="230"/>
      <c r="N664" s="231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150</v>
      </c>
      <c r="AU664" s="19" t="s">
        <v>86</v>
      </c>
    </row>
    <row r="665" s="13" customFormat="1">
      <c r="A665" s="13"/>
      <c r="B665" s="232"/>
      <c r="C665" s="233"/>
      <c r="D665" s="234" t="s">
        <v>152</v>
      </c>
      <c r="E665" s="235" t="s">
        <v>19</v>
      </c>
      <c r="F665" s="236" t="s">
        <v>486</v>
      </c>
      <c r="G665" s="233"/>
      <c r="H665" s="235" t="s">
        <v>19</v>
      </c>
      <c r="I665" s="237"/>
      <c r="J665" s="233"/>
      <c r="K665" s="233"/>
      <c r="L665" s="238"/>
      <c r="M665" s="239"/>
      <c r="N665" s="240"/>
      <c r="O665" s="240"/>
      <c r="P665" s="240"/>
      <c r="Q665" s="240"/>
      <c r="R665" s="240"/>
      <c r="S665" s="240"/>
      <c r="T665" s="241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2" t="s">
        <v>152</v>
      </c>
      <c r="AU665" s="242" t="s">
        <v>86</v>
      </c>
      <c r="AV665" s="13" t="s">
        <v>84</v>
      </c>
      <c r="AW665" s="13" t="s">
        <v>35</v>
      </c>
      <c r="AX665" s="13" t="s">
        <v>76</v>
      </c>
      <c r="AY665" s="242" t="s">
        <v>140</v>
      </c>
    </row>
    <row r="666" s="14" customFormat="1">
      <c r="A666" s="14"/>
      <c r="B666" s="243"/>
      <c r="C666" s="244"/>
      <c r="D666" s="234" t="s">
        <v>152</v>
      </c>
      <c r="E666" s="245" t="s">
        <v>19</v>
      </c>
      <c r="F666" s="246" t="s">
        <v>487</v>
      </c>
      <c r="G666" s="244"/>
      <c r="H666" s="247">
        <v>3.1200000000000001</v>
      </c>
      <c r="I666" s="248"/>
      <c r="J666" s="244"/>
      <c r="K666" s="244"/>
      <c r="L666" s="249"/>
      <c r="M666" s="250"/>
      <c r="N666" s="251"/>
      <c r="O666" s="251"/>
      <c r="P666" s="251"/>
      <c r="Q666" s="251"/>
      <c r="R666" s="251"/>
      <c r="S666" s="251"/>
      <c r="T666" s="252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3" t="s">
        <v>152</v>
      </c>
      <c r="AU666" s="253" t="s">
        <v>86</v>
      </c>
      <c r="AV666" s="14" t="s">
        <v>86</v>
      </c>
      <c r="AW666" s="14" t="s">
        <v>35</v>
      </c>
      <c r="AX666" s="14" t="s">
        <v>76</v>
      </c>
      <c r="AY666" s="253" t="s">
        <v>140</v>
      </c>
    </row>
    <row r="667" s="13" customFormat="1">
      <c r="A667" s="13"/>
      <c r="B667" s="232"/>
      <c r="C667" s="233"/>
      <c r="D667" s="234" t="s">
        <v>152</v>
      </c>
      <c r="E667" s="235" t="s">
        <v>19</v>
      </c>
      <c r="F667" s="236" t="s">
        <v>488</v>
      </c>
      <c r="G667" s="233"/>
      <c r="H667" s="235" t="s">
        <v>19</v>
      </c>
      <c r="I667" s="237"/>
      <c r="J667" s="233"/>
      <c r="K667" s="233"/>
      <c r="L667" s="238"/>
      <c r="M667" s="239"/>
      <c r="N667" s="240"/>
      <c r="O667" s="240"/>
      <c r="P667" s="240"/>
      <c r="Q667" s="240"/>
      <c r="R667" s="240"/>
      <c r="S667" s="240"/>
      <c r="T667" s="241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2" t="s">
        <v>152</v>
      </c>
      <c r="AU667" s="242" t="s">
        <v>86</v>
      </c>
      <c r="AV667" s="13" t="s">
        <v>84</v>
      </c>
      <c r="AW667" s="13" t="s">
        <v>35</v>
      </c>
      <c r="AX667" s="13" t="s">
        <v>76</v>
      </c>
      <c r="AY667" s="242" t="s">
        <v>140</v>
      </c>
    </row>
    <row r="668" s="14" customFormat="1">
      <c r="A668" s="14"/>
      <c r="B668" s="243"/>
      <c r="C668" s="244"/>
      <c r="D668" s="234" t="s">
        <v>152</v>
      </c>
      <c r="E668" s="245" t="s">
        <v>19</v>
      </c>
      <c r="F668" s="246" t="s">
        <v>489</v>
      </c>
      <c r="G668" s="244"/>
      <c r="H668" s="247">
        <v>3.3599999999999999</v>
      </c>
      <c r="I668" s="248"/>
      <c r="J668" s="244"/>
      <c r="K668" s="244"/>
      <c r="L668" s="249"/>
      <c r="M668" s="250"/>
      <c r="N668" s="251"/>
      <c r="O668" s="251"/>
      <c r="P668" s="251"/>
      <c r="Q668" s="251"/>
      <c r="R668" s="251"/>
      <c r="S668" s="251"/>
      <c r="T668" s="252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3" t="s">
        <v>152</v>
      </c>
      <c r="AU668" s="253" t="s">
        <v>86</v>
      </c>
      <c r="AV668" s="14" t="s">
        <v>86</v>
      </c>
      <c r="AW668" s="14" t="s">
        <v>35</v>
      </c>
      <c r="AX668" s="14" t="s">
        <v>76</v>
      </c>
      <c r="AY668" s="253" t="s">
        <v>140</v>
      </c>
    </row>
    <row r="669" s="15" customFormat="1">
      <c r="A669" s="15"/>
      <c r="B669" s="254"/>
      <c r="C669" s="255"/>
      <c r="D669" s="234" t="s">
        <v>152</v>
      </c>
      <c r="E669" s="256" t="s">
        <v>19</v>
      </c>
      <c r="F669" s="257" t="s">
        <v>162</v>
      </c>
      <c r="G669" s="255"/>
      <c r="H669" s="258">
        <v>6.4800000000000004</v>
      </c>
      <c r="I669" s="259"/>
      <c r="J669" s="255"/>
      <c r="K669" s="255"/>
      <c r="L669" s="260"/>
      <c r="M669" s="261"/>
      <c r="N669" s="262"/>
      <c r="O669" s="262"/>
      <c r="P669" s="262"/>
      <c r="Q669" s="262"/>
      <c r="R669" s="262"/>
      <c r="S669" s="262"/>
      <c r="T669" s="263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64" t="s">
        <v>152</v>
      </c>
      <c r="AU669" s="264" t="s">
        <v>86</v>
      </c>
      <c r="AV669" s="15" t="s">
        <v>148</v>
      </c>
      <c r="AW669" s="15" t="s">
        <v>35</v>
      </c>
      <c r="AX669" s="15" t="s">
        <v>84</v>
      </c>
      <c r="AY669" s="264" t="s">
        <v>140</v>
      </c>
    </row>
    <row r="670" s="2" customFormat="1" ht="24.15" customHeight="1">
      <c r="A670" s="40"/>
      <c r="B670" s="41"/>
      <c r="C670" s="214" t="s">
        <v>505</v>
      </c>
      <c r="D670" s="214" t="s">
        <v>143</v>
      </c>
      <c r="E670" s="215" t="s">
        <v>506</v>
      </c>
      <c r="F670" s="216" t="s">
        <v>507</v>
      </c>
      <c r="G670" s="217" t="s">
        <v>362</v>
      </c>
      <c r="H670" s="218">
        <v>6</v>
      </c>
      <c r="I670" s="219"/>
      <c r="J670" s="220">
        <f>ROUND(I670*H670,2)</f>
        <v>0</v>
      </c>
      <c r="K670" s="216" t="s">
        <v>147</v>
      </c>
      <c r="L670" s="46"/>
      <c r="M670" s="221" t="s">
        <v>19</v>
      </c>
      <c r="N670" s="222" t="s">
        <v>47</v>
      </c>
      <c r="O670" s="86"/>
      <c r="P670" s="223">
        <f>O670*H670</f>
        <v>0</v>
      </c>
      <c r="Q670" s="223">
        <v>0.0088199999999999997</v>
      </c>
      <c r="R670" s="223">
        <f>Q670*H670</f>
        <v>0.052919999999999995</v>
      </c>
      <c r="S670" s="223">
        <v>0</v>
      </c>
      <c r="T670" s="224">
        <f>S670*H670</f>
        <v>0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25" t="s">
        <v>418</v>
      </c>
      <c r="AT670" s="225" t="s">
        <v>143</v>
      </c>
      <c r="AU670" s="225" t="s">
        <v>86</v>
      </c>
      <c r="AY670" s="19" t="s">
        <v>140</v>
      </c>
      <c r="BE670" s="226">
        <f>IF(N670="základní",J670,0)</f>
        <v>0</v>
      </c>
      <c r="BF670" s="226">
        <f>IF(N670="snížená",J670,0)</f>
        <v>0</v>
      </c>
      <c r="BG670" s="226">
        <f>IF(N670="zákl. přenesená",J670,0)</f>
        <v>0</v>
      </c>
      <c r="BH670" s="226">
        <f>IF(N670="sníž. přenesená",J670,0)</f>
        <v>0</v>
      </c>
      <c r="BI670" s="226">
        <f>IF(N670="nulová",J670,0)</f>
        <v>0</v>
      </c>
      <c r="BJ670" s="19" t="s">
        <v>84</v>
      </c>
      <c r="BK670" s="226">
        <f>ROUND(I670*H670,2)</f>
        <v>0</v>
      </c>
      <c r="BL670" s="19" t="s">
        <v>418</v>
      </c>
      <c r="BM670" s="225" t="s">
        <v>508</v>
      </c>
    </row>
    <row r="671" s="2" customFormat="1">
      <c r="A671" s="40"/>
      <c r="B671" s="41"/>
      <c r="C671" s="42"/>
      <c r="D671" s="227" t="s">
        <v>150</v>
      </c>
      <c r="E671" s="42"/>
      <c r="F671" s="228" t="s">
        <v>509</v>
      </c>
      <c r="G671" s="42"/>
      <c r="H671" s="42"/>
      <c r="I671" s="229"/>
      <c r="J671" s="42"/>
      <c r="K671" s="42"/>
      <c r="L671" s="46"/>
      <c r="M671" s="230"/>
      <c r="N671" s="231"/>
      <c r="O671" s="86"/>
      <c r="P671" s="86"/>
      <c r="Q671" s="86"/>
      <c r="R671" s="86"/>
      <c r="S671" s="86"/>
      <c r="T671" s="87"/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T671" s="19" t="s">
        <v>150</v>
      </c>
      <c r="AU671" s="19" t="s">
        <v>86</v>
      </c>
    </row>
    <row r="672" s="13" customFormat="1">
      <c r="A672" s="13"/>
      <c r="B672" s="232"/>
      <c r="C672" s="233"/>
      <c r="D672" s="234" t="s">
        <v>152</v>
      </c>
      <c r="E672" s="235" t="s">
        <v>19</v>
      </c>
      <c r="F672" s="236" t="s">
        <v>510</v>
      </c>
      <c r="G672" s="233"/>
      <c r="H672" s="235" t="s">
        <v>19</v>
      </c>
      <c r="I672" s="237"/>
      <c r="J672" s="233"/>
      <c r="K672" s="233"/>
      <c r="L672" s="238"/>
      <c r="M672" s="239"/>
      <c r="N672" s="240"/>
      <c r="O672" s="240"/>
      <c r="P672" s="240"/>
      <c r="Q672" s="240"/>
      <c r="R672" s="240"/>
      <c r="S672" s="240"/>
      <c r="T672" s="241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2" t="s">
        <v>152</v>
      </c>
      <c r="AU672" s="242" t="s">
        <v>86</v>
      </c>
      <c r="AV672" s="13" t="s">
        <v>84</v>
      </c>
      <c r="AW672" s="13" t="s">
        <v>35</v>
      </c>
      <c r="AX672" s="13" t="s">
        <v>76</v>
      </c>
      <c r="AY672" s="242" t="s">
        <v>140</v>
      </c>
    </row>
    <row r="673" s="14" customFormat="1">
      <c r="A673" s="14"/>
      <c r="B673" s="243"/>
      <c r="C673" s="244"/>
      <c r="D673" s="234" t="s">
        <v>152</v>
      </c>
      <c r="E673" s="245" t="s">
        <v>19</v>
      </c>
      <c r="F673" s="246" t="s">
        <v>511</v>
      </c>
      <c r="G673" s="244"/>
      <c r="H673" s="247">
        <v>4.7000000000000002</v>
      </c>
      <c r="I673" s="248"/>
      <c r="J673" s="244"/>
      <c r="K673" s="244"/>
      <c r="L673" s="249"/>
      <c r="M673" s="250"/>
      <c r="N673" s="251"/>
      <c r="O673" s="251"/>
      <c r="P673" s="251"/>
      <c r="Q673" s="251"/>
      <c r="R673" s="251"/>
      <c r="S673" s="251"/>
      <c r="T673" s="252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3" t="s">
        <v>152</v>
      </c>
      <c r="AU673" s="253" t="s">
        <v>86</v>
      </c>
      <c r="AV673" s="14" t="s">
        <v>86</v>
      </c>
      <c r="AW673" s="14" t="s">
        <v>35</v>
      </c>
      <c r="AX673" s="14" t="s">
        <v>76</v>
      </c>
      <c r="AY673" s="253" t="s">
        <v>140</v>
      </c>
    </row>
    <row r="674" s="13" customFormat="1">
      <c r="A674" s="13"/>
      <c r="B674" s="232"/>
      <c r="C674" s="233"/>
      <c r="D674" s="234" t="s">
        <v>152</v>
      </c>
      <c r="E674" s="235" t="s">
        <v>19</v>
      </c>
      <c r="F674" s="236" t="s">
        <v>512</v>
      </c>
      <c r="G674" s="233"/>
      <c r="H674" s="235" t="s">
        <v>19</v>
      </c>
      <c r="I674" s="237"/>
      <c r="J674" s="233"/>
      <c r="K674" s="233"/>
      <c r="L674" s="238"/>
      <c r="M674" s="239"/>
      <c r="N674" s="240"/>
      <c r="O674" s="240"/>
      <c r="P674" s="240"/>
      <c r="Q674" s="240"/>
      <c r="R674" s="240"/>
      <c r="S674" s="240"/>
      <c r="T674" s="24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2" t="s">
        <v>152</v>
      </c>
      <c r="AU674" s="242" t="s">
        <v>86</v>
      </c>
      <c r="AV674" s="13" t="s">
        <v>84</v>
      </c>
      <c r="AW674" s="13" t="s">
        <v>35</v>
      </c>
      <c r="AX674" s="13" t="s">
        <v>76</v>
      </c>
      <c r="AY674" s="242" t="s">
        <v>140</v>
      </c>
    </row>
    <row r="675" s="14" customFormat="1">
      <c r="A675" s="14"/>
      <c r="B675" s="243"/>
      <c r="C675" s="244"/>
      <c r="D675" s="234" t="s">
        <v>152</v>
      </c>
      <c r="E675" s="245" t="s">
        <v>19</v>
      </c>
      <c r="F675" s="246" t="s">
        <v>513</v>
      </c>
      <c r="G675" s="244"/>
      <c r="H675" s="247">
        <v>1.3</v>
      </c>
      <c r="I675" s="248"/>
      <c r="J675" s="244"/>
      <c r="K675" s="244"/>
      <c r="L675" s="249"/>
      <c r="M675" s="250"/>
      <c r="N675" s="251"/>
      <c r="O675" s="251"/>
      <c r="P675" s="251"/>
      <c r="Q675" s="251"/>
      <c r="R675" s="251"/>
      <c r="S675" s="251"/>
      <c r="T675" s="252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3" t="s">
        <v>152</v>
      </c>
      <c r="AU675" s="253" t="s">
        <v>86</v>
      </c>
      <c r="AV675" s="14" t="s">
        <v>86</v>
      </c>
      <c r="AW675" s="14" t="s">
        <v>35</v>
      </c>
      <c r="AX675" s="14" t="s">
        <v>76</v>
      </c>
      <c r="AY675" s="253" t="s">
        <v>140</v>
      </c>
    </row>
    <row r="676" s="15" customFormat="1">
      <c r="A676" s="15"/>
      <c r="B676" s="254"/>
      <c r="C676" s="255"/>
      <c r="D676" s="234" t="s">
        <v>152</v>
      </c>
      <c r="E676" s="256" t="s">
        <v>19</v>
      </c>
      <c r="F676" s="257" t="s">
        <v>162</v>
      </c>
      <c r="G676" s="255"/>
      <c r="H676" s="258">
        <v>6</v>
      </c>
      <c r="I676" s="259"/>
      <c r="J676" s="255"/>
      <c r="K676" s="255"/>
      <c r="L676" s="260"/>
      <c r="M676" s="261"/>
      <c r="N676" s="262"/>
      <c r="O676" s="262"/>
      <c r="P676" s="262"/>
      <c r="Q676" s="262"/>
      <c r="R676" s="262"/>
      <c r="S676" s="262"/>
      <c r="T676" s="263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64" t="s">
        <v>152</v>
      </c>
      <c r="AU676" s="264" t="s">
        <v>86</v>
      </c>
      <c r="AV676" s="15" t="s">
        <v>148</v>
      </c>
      <c r="AW676" s="15" t="s">
        <v>35</v>
      </c>
      <c r="AX676" s="15" t="s">
        <v>84</v>
      </c>
      <c r="AY676" s="264" t="s">
        <v>140</v>
      </c>
    </row>
    <row r="677" s="2" customFormat="1" ht="21.75" customHeight="1">
      <c r="A677" s="40"/>
      <c r="B677" s="41"/>
      <c r="C677" s="214" t="s">
        <v>514</v>
      </c>
      <c r="D677" s="214" t="s">
        <v>143</v>
      </c>
      <c r="E677" s="215" t="s">
        <v>515</v>
      </c>
      <c r="F677" s="216" t="s">
        <v>516</v>
      </c>
      <c r="G677" s="217" t="s">
        <v>517</v>
      </c>
      <c r="H677" s="218">
        <v>2</v>
      </c>
      <c r="I677" s="219"/>
      <c r="J677" s="220">
        <f>ROUND(I677*H677,2)</f>
        <v>0</v>
      </c>
      <c r="K677" s="216" t="s">
        <v>147</v>
      </c>
      <c r="L677" s="46"/>
      <c r="M677" s="221" t="s">
        <v>19</v>
      </c>
      <c r="N677" s="222" t="s">
        <v>47</v>
      </c>
      <c r="O677" s="86"/>
      <c r="P677" s="223">
        <f>O677*H677</f>
        <v>0</v>
      </c>
      <c r="Q677" s="223">
        <v>0.00022000000000000001</v>
      </c>
      <c r="R677" s="223">
        <f>Q677*H677</f>
        <v>0.00044000000000000002</v>
      </c>
      <c r="S677" s="223">
        <v>0</v>
      </c>
      <c r="T677" s="224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25" t="s">
        <v>418</v>
      </c>
      <c r="AT677" s="225" t="s">
        <v>143</v>
      </c>
      <c r="AU677" s="225" t="s">
        <v>86</v>
      </c>
      <c r="AY677" s="19" t="s">
        <v>140</v>
      </c>
      <c r="BE677" s="226">
        <f>IF(N677="základní",J677,0)</f>
        <v>0</v>
      </c>
      <c r="BF677" s="226">
        <f>IF(N677="snížená",J677,0)</f>
        <v>0</v>
      </c>
      <c r="BG677" s="226">
        <f>IF(N677="zákl. přenesená",J677,0)</f>
        <v>0</v>
      </c>
      <c r="BH677" s="226">
        <f>IF(N677="sníž. přenesená",J677,0)</f>
        <v>0</v>
      </c>
      <c r="BI677" s="226">
        <f>IF(N677="nulová",J677,0)</f>
        <v>0</v>
      </c>
      <c r="BJ677" s="19" t="s">
        <v>84</v>
      </c>
      <c r="BK677" s="226">
        <f>ROUND(I677*H677,2)</f>
        <v>0</v>
      </c>
      <c r="BL677" s="19" t="s">
        <v>418</v>
      </c>
      <c r="BM677" s="225" t="s">
        <v>518</v>
      </c>
    </row>
    <row r="678" s="2" customFormat="1">
      <c r="A678" s="40"/>
      <c r="B678" s="41"/>
      <c r="C678" s="42"/>
      <c r="D678" s="227" t="s">
        <v>150</v>
      </c>
      <c r="E678" s="42"/>
      <c r="F678" s="228" t="s">
        <v>519</v>
      </c>
      <c r="G678" s="42"/>
      <c r="H678" s="42"/>
      <c r="I678" s="229"/>
      <c r="J678" s="42"/>
      <c r="K678" s="42"/>
      <c r="L678" s="46"/>
      <c r="M678" s="230"/>
      <c r="N678" s="231"/>
      <c r="O678" s="86"/>
      <c r="P678" s="86"/>
      <c r="Q678" s="86"/>
      <c r="R678" s="86"/>
      <c r="S678" s="86"/>
      <c r="T678" s="87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T678" s="19" t="s">
        <v>150</v>
      </c>
      <c r="AU678" s="19" t="s">
        <v>86</v>
      </c>
    </row>
    <row r="679" s="13" customFormat="1">
      <c r="A679" s="13"/>
      <c r="B679" s="232"/>
      <c r="C679" s="233"/>
      <c r="D679" s="234" t="s">
        <v>152</v>
      </c>
      <c r="E679" s="235" t="s">
        <v>19</v>
      </c>
      <c r="F679" s="236" t="s">
        <v>473</v>
      </c>
      <c r="G679" s="233"/>
      <c r="H679" s="235" t="s">
        <v>19</v>
      </c>
      <c r="I679" s="237"/>
      <c r="J679" s="233"/>
      <c r="K679" s="233"/>
      <c r="L679" s="238"/>
      <c r="M679" s="239"/>
      <c r="N679" s="240"/>
      <c r="O679" s="240"/>
      <c r="P679" s="240"/>
      <c r="Q679" s="240"/>
      <c r="R679" s="240"/>
      <c r="S679" s="240"/>
      <c r="T679" s="241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2" t="s">
        <v>152</v>
      </c>
      <c r="AU679" s="242" t="s">
        <v>86</v>
      </c>
      <c r="AV679" s="13" t="s">
        <v>84</v>
      </c>
      <c r="AW679" s="13" t="s">
        <v>35</v>
      </c>
      <c r="AX679" s="13" t="s">
        <v>76</v>
      </c>
      <c r="AY679" s="242" t="s">
        <v>140</v>
      </c>
    </row>
    <row r="680" s="14" customFormat="1">
      <c r="A680" s="14"/>
      <c r="B680" s="243"/>
      <c r="C680" s="244"/>
      <c r="D680" s="234" t="s">
        <v>152</v>
      </c>
      <c r="E680" s="245" t="s">
        <v>19</v>
      </c>
      <c r="F680" s="246" t="s">
        <v>86</v>
      </c>
      <c r="G680" s="244"/>
      <c r="H680" s="247">
        <v>2</v>
      </c>
      <c r="I680" s="248"/>
      <c r="J680" s="244"/>
      <c r="K680" s="244"/>
      <c r="L680" s="249"/>
      <c r="M680" s="250"/>
      <c r="N680" s="251"/>
      <c r="O680" s="251"/>
      <c r="P680" s="251"/>
      <c r="Q680" s="251"/>
      <c r="R680" s="251"/>
      <c r="S680" s="251"/>
      <c r="T680" s="252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3" t="s">
        <v>152</v>
      </c>
      <c r="AU680" s="253" t="s">
        <v>86</v>
      </c>
      <c r="AV680" s="14" t="s">
        <v>86</v>
      </c>
      <c r="AW680" s="14" t="s">
        <v>35</v>
      </c>
      <c r="AX680" s="14" t="s">
        <v>76</v>
      </c>
      <c r="AY680" s="253" t="s">
        <v>140</v>
      </c>
    </row>
    <row r="681" s="15" customFormat="1">
      <c r="A681" s="15"/>
      <c r="B681" s="254"/>
      <c r="C681" s="255"/>
      <c r="D681" s="234" t="s">
        <v>152</v>
      </c>
      <c r="E681" s="256" t="s">
        <v>19</v>
      </c>
      <c r="F681" s="257" t="s">
        <v>162</v>
      </c>
      <c r="G681" s="255"/>
      <c r="H681" s="258">
        <v>2</v>
      </c>
      <c r="I681" s="259"/>
      <c r="J681" s="255"/>
      <c r="K681" s="255"/>
      <c r="L681" s="260"/>
      <c r="M681" s="261"/>
      <c r="N681" s="262"/>
      <c r="O681" s="262"/>
      <c r="P681" s="262"/>
      <c r="Q681" s="262"/>
      <c r="R681" s="262"/>
      <c r="S681" s="262"/>
      <c r="T681" s="263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64" t="s">
        <v>152</v>
      </c>
      <c r="AU681" s="264" t="s">
        <v>86</v>
      </c>
      <c r="AV681" s="15" t="s">
        <v>148</v>
      </c>
      <c r="AW681" s="15" t="s">
        <v>35</v>
      </c>
      <c r="AX681" s="15" t="s">
        <v>84</v>
      </c>
      <c r="AY681" s="264" t="s">
        <v>140</v>
      </c>
    </row>
    <row r="682" s="2" customFormat="1" ht="21.75" customHeight="1">
      <c r="A682" s="40"/>
      <c r="B682" s="41"/>
      <c r="C682" s="265" t="s">
        <v>520</v>
      </c>
      <c r="D682" s="265" t="s">
        <v>521</v>
      </c>
      <c r="E682" s="266" t="s">
        <v>522</v>
      </c>
      <c r="F682" s="267" t="s">
        <v>523</v>
      </c>
      <c r="G682" s="268" t="s">
        <v>517</v>
      </c>
      <c r="H682" s="269">
        <v>2</v>
      </c>
      <c r="I682" s="270"/>
      <c r="J682" s="271">
        <f>ROUND(I682*H682,2)</f>
        <v>0</v>
      </c>
      <c r="K682" s="267" t="s">
        <v>19</v>
      </c>
      <c r="L682" s="272"/>
      <c r="M682" s="273" t="s">
        <v>19</v>
      </c>
      <c r="N682" s="274" t="s">
        <v>47</v>
      </c>
      <c r="O682" s="86"/>
      <c r="P682" s="223">
        <f>O682*H682</f>
        <v>0</v>
      </c>
      <c r="Q682" s="223">
        <v>0.012489999999999999</v>
      </c>
      <c r="R682" s="223">
        <f>Q682*H682</f>
        <v>0.024979999999999999</v>
      </c>
      <c r="S682" s="223">
        <v>0</v>
      </c>
      <c r="T682" s="224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25" t="s">
        <v>524</v>
      </c>
      <c r="AT682" s="225" t="s">
        <v>521</v>
      </c>
      <c r="AU682" s="225" t="s">
        <v>86</v>
      </c>
      <c r="AY682" s="19" t="s">
        <v>140</v>
      </c>
      <c r="BE682" s="226">
        <f>IF(N682="základní",J682,0)</f>
        <v>0</v>
      </c>
      <c r="BF682" s="226">
        <f>IF(N682="snížená",J682,0)</f>
        <v>0</v>
      </c>
      <c r="BG682" s="226">
        <f>IF(N682="zákl. přenesená",J682,0)</f>
        <v>0</v>
      </c>
      <c r="BH682" s="226">
        <f>IF(N682="sníž. přenesená",J682,0)</f>
        <v>0</v>
      </c>
      <c r="BI682" s="226">
        <f>IF(N682="nulová",J682,0)</f>
        <v>0</v>
      </c>
      <c r="BJ682" s="19" t="s">
        <v>84</v>
      </c>
      <c r="BK682" s="226">
        <f>ROUND(I682*H682,2)</f>
        <v>0</v>
      </c>
      <c r="BL682" s="19" t="s">
        <v>418</v>
      </c>
      <c r="BM682" s="225" t="s">
        <v>525</v>
      </c>
    </row>
    <row r="683" s="2" customFormat="1">
      <c r="A683" s="40"/>
      <c r="B683" s="41"/>
      <c r="C683" s="42"/>
      <c r="D683" s="234" t="s">
        <v>526</v>
      </c>
      <c r="E683" s="42"/>
      <c r="F683" s="275" t="s">
        <v>527</v>
      </c>
      <c r="G683" s="42"/>
      <c r="H683" s="42"/>
      <c r="I683" s="229"/>
      <c r="J683" s="42"/>
      <c r="K683" s="42"/>
      <c r="L683" s="46"/>
      <c r="M683" s="230"/>
      <c r="N683" s="231"/>
      <c r="O683" s="86"/>
      <c r="P683" s="86"/>
      <c r="Q683" s="86"/>
      <c r="R683" s="86"/>
      <c r="S683" s="86"/>
      <c r="T683" s="87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T683" s="19" t="s">
        <v>526</v>
      </c>
      <c r="AU683" s="19" t="s">
        <v>86</v>
      </c>
    </row>
    <row r="684" s="13" customFormat="1">
      <c r="A684" s="13"/>
      <c r="B684" s="232"/>
      <c r="C684" s="233"/>
      <c r="D684" s="234" t="s">
        <v>152</v>
      </c>
      <c r="E684" s="235" t="s">
        <v>19</v>
      </c>
      <c r="F684" s="236" t="s">
        <v>473</v>
      </c>
      <c r="G684" s="233"/>
      <c r="H684" s="235" t="s">
        <v>19</v>
      </c>
      <c r="I684" s="237"/>
      <c r="J684" s="233"/>
      <c r="K684" s="233"/>
      <c r="L684" s="238"/>
      <c r="M684" s="239"/>
      <c r="N684" s="240"/>
      <c r="O684" s="240"/>
      <c r="P684" s="240"/>
      <c r="Q684" s="240"/>
      <c r="R684" s="240"/>
      <c r="S684" s="240"/>
      <c r="T684" s="241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2" t="s">
        <v>152</v>
      </c>
      <c r="AU684" s="242" t="s">
        <v>86</v>
      </c>
      <c r="AV684" s="13" t="s">
        <v>84</v>
      </c>
      <c r="AW684" s="13" t="s">
        <v>35</v>
      </c>
      <c r="AX684" s="13" t="s">
        <v>76</v>
      </c>
      <c r="AY684" s="242" t="s">
        <v>140</v>
      </c>
    </row>
    <row r="685" s="14" customFormat="1">
      <c r="A685" s="14"/>
      <c r="B685" s="243"/>
      <c r="C685" s="244"/>
      <c r="D685" s="234" t="s">
        <v>152</v>
      </c>
      <c r="E685" s="245" t="s">
        <v>19</v>
      </c>
      <c r="F685" s="246" t="s">
        <v>86</v>
      </c>
      <c r="G685" s="244"/>
      <c r="H685" s="247">
        <v>2</v>
      </c>
      <c r="I685" s="248"/>
      <c r="J685" s="244"/>
      <c r="K685" s="244"/>
      <c r="L685" s="249"/>
      <c r="M685" s="250"/>
      <c r="N685" s="251"/>
      <c r="O685" s="251"/>
      <c r="P685" s="251"/>
      <c r="Q685" s="251"/>
      <c r="R685" s="251"/>
      <c r="S685" s="251"/>
      <c r="T685" s="252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3" t="s">
        <v>152</v>
      </c>
      <c r="AU685" s="253" t="s">
        <v>86</v>
      </c>
      <c r="AV685" s="14" t="s">
        <v>86</v>
      </c>
      <c r="AW685" s="14" t="s">
        <v>35</v>
      </c>
      <c r="AX685" s="14" t="s">
        <v>76</v>
      </c>
      <c r="AY685" s="253" t="s">
        <v>140</v>
      </c>
    </row>
    <row r="686" s="15" customFormat="1">
      <c r="A686" s="15"/>
      <c r="B686" s="254"/>
      <c r="C686" s="255"/>
      <c r="D686" s="234" t="s">
        <v>152</v>
      </c>
      <c r="E686" s="256" t="s">
        <v>19</v>
      </c>
      <c r="F686" s="257" t="s">
        <v>162</v>
      </c>
      <c r="G686" s="255"/>
      <c r="H686" s="258">
        <v>2</v>
      </c>
      <c r="I686" s="259"/>
      <c r="J686" s="255"/>
      <c r="K686" s="255"/>
      <c r="L686" s="260"/>
      <c r="M686" s="261"/>
      <c r="N686" s="262"/>
      <c r="O686" s="262"/>
      <c r="P686" s="262"/>
      <c r="Q686" s="262"/>
      <c r="R686" s="262"/>
      <c r="S686" s="262"/>
      <c r="T686" s="263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64" t="s">
        <v>152</v>
      </c>
      <c r="AU686" s="264" t="s">
        <v>86</v>
      </c>
      <c r="AV686" s="15" t="s">
        <v>148</v>
      </c>
      <c r="AW686" s="15" t="s">
        <v>35</v>
      </c>
      <c r="AX686" s="15" t="s">
        <v>84</v>
      </c>
      <c r="AY686" s="264" t="s">
        <v>140</v>
      </c>
    </row>
    <row r="687" s="2" customFormat="1" ht="24.15" customHeight="1">
      <c r="A687" s="40"/>
      <c r="B687" s="41"/>
      <c r="C687" s="214" t="s">
        <v>524</v>
      </c>
      <c r="D687" s="214" t="s">
        <v>143</v>
      </c>
      <c r="E687" s="215" t="s">
        <v>528</v>
      </c>
      <c r="F687" s="216" t="s">
        <v>529</v>
      </c>
      <c r="G687" s="217" t="s">
        <v>517</v>
      </c>
      <c r="H687" s="218">
        <v>2</v>
      </c>
      <c r="I687" s="219"/>
      <c r="J687" s="220">
        <f>ROUND(I687*H687,2)</f>
        <v>0</v>
      </c>
      <c r="K687" s="216" t="s">
        <v>147</v>
      </c>
      <c r="L687" s="46"/>
      <c r="M687" s="221" t="s">
        <v>19</v>
      </c>
      <c r="N687" s="222" t="s">
        <v>47</v>
      </c>
      <c r="O687" s="86"/>
      <c r="P687" s="223">
        <f>O687*H687</f>
        <v>0</v>
      </c>
      <c r="Q687" s="223">
        <v>0.01583</v>
      </c>
      <c r="R687" s="223">
        <f>Q687*H687</f>
        <v>0.031660000000000001</v>
      </c>
      <c r="S687" s="223">
        <v>0</v>
      </c>
      <c r="T687" s="224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25" t="s">
        <v>418</v>
      </c>
      <c r="AT687" s="225" t="s">
        <v>143</v>
      </c>
      <c r="AU687" s="225" t="s">
        <v>86</v>
      </c>
      <c r="AY687" s="19" t="s">
        <v>140</v>
      </c>
      <c r="BE687" s="226">
        <f>IF(N687="základní",J687,0)</f>
        <v>0</v>
      </c>
      <c r="BF687" s="226">
        <f>IF(N687="snížená",J687,0)</f>
        <v>0</v>
      </c>
      <c r="BG687" s="226">
        <f>IF(N687="zákl. přenesená",J687,0)</f>
        <v>0</v>
      </c>
      <c r="BH687" s="226">
        <f>IF(N687="sníž. přenesená",J687,0)</f>
        <v>0</v>
      </c>
      <c r="BI687" s="226">
        <f>IF(N687="nulová",J687,0)</f>
        <v>0</v>
      </c>
      <c r="BJ687" s="19" t="s">
        <v>84</v>
      </c>
      <c r="BK687" s="226">
        <f>ROUND(I687*H687,2)</f>
        <v>0</v>
      </c>
      <c r="BL687" s="19" t="s">
        <v>418</v>
      </c>
      <c r="BM687" s="225" t="s">
        <v>530</v>
      </c>
    </row>
    <row r="688" s="2" customFormat="1">
      <c r="A688" s="40"/>
      <c r="B688" s="41"/>
      <c r="C688" s="42"/>
      <c r="D688" s="227" t="s">
        <v>150</v>
      </c>
      <c r="E688" s="42"/>
      <c r="F688" s="228" t="s">
        <v>531</v>
      </c>
      <c r="G688" s="42"/>
      <c r="H688" s="42"/>
      <c r="I688" s="229"/>
      <c r="J688" s="42"/>
      <c r="K688" s="42"/>
      <c r="L688" s="46"/>
      <c r="M688" s="230"/>
      <c r="N688" s="231"/>
      <c r="O688" s="86"/>
      <c r="P688" s="86"/>
      <c r="Q688" s="86"/>
      <c r="R688" s="86"/>
      <c r="S688" s="86"/>
      <c r="T688" s="87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T688" s="19" t="s">
        <v>150</v>
      </c>
      <c r="AU688" s="19" t="s">
        <v>86</v>
      </c>
    </row>
    <row r="689" s="13" customFormat="1">
      <c r="A689" s="13"/>
      <c r="B689" s="232"/>
      <c r="C689" s="233"/>
      <c r="D689" s="234" t="s">
        <v>152</v>
      </c>
      <c r="E689" s="235" t="s">
        <v>19</v>
      </c>
      <c r="F689" s="236" t="s">
        <v>473</v>
      </c>
      <c r="G689" s="233"/>
      <c r="H689" s="235" t="s">
        <v>19</v>
      </c>
      <c r="I689" s="237"/>
      <c r="J689" s="233"/>
      <c r="K689" s="233"/>
      <c r="L689" s="238"/>
      <c r="M689" s="239"/>
      <c r="N689" s="240"/>
      <c r="O689" s="240"/>
      <c r="P689" s="240"/>
      <c r="Q689" s="240"/>
      <c r="R689" s="240"/>
      <c r="S689" s="240"/>
      <c r="T689" s="24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2" t="s">
        <v>152</v>
      </c>
      <c r="AU689" s="242" t="s">
        <v>86</v>
      </c>
      <c r="AV689" s="13" t="s">
        <v>84</v>
      </c>
      <c r="AW689" s="13" t="s">
        <v>35</v>
      </c>
      <c r="AX689" s="13" t="s">
        <v>76</v>
      </c>
      <c r="AY689" s="242" t="s">
        <v>140</v>
      </c>
    </row>
    <row r="690" s="14" customFormat="1">
      <c r="A690" s="14"/>
      <c r="B690" s="243"/>
      <c r="C690" s="244"/>
      <c r="D690" s="234" t="s">
        <v>152</v>
      </c>
      <c r="E690" s="245" t="s">
        <v>19</v>
      </c>
      <c r="F690" s="246" t="s">
        <v>86</v>
      </c>
      <c r="G690" s="244"/>
      <c r="H690" s="247">
        <v>2</v>
      </c>
      <c r="I690" s="248"/>
      <c r="J690" s="244"/>
      <c r="K690" s="244"/>
      <c r="L690" s="249"/>
      <c r="M690" s="250"/>
      <c r="N690" s="251"/>
      <c r="O690" s="251"/>
      <c r="P690" s="251"/>
      <c r="Q690" s="251"/>
      <c r="R690" s="251"/>
      <c r="S690" s="251"/>
      <c r="T690" s="252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3" t="s">
        <v>152</v>
      </c>
      <c r="AU690" s="253" t="s">
        <v>86</v>
      </c>
      <c r="AV690" s="14" t="s">
        <v>86</v>
      </c>
      <c r="AW690" s="14" t="s">
        <v>35</v>
      </c>
      <c r="AX690" s="14" t="s">
        <v>76</v>
      </c>
      <c r="AY690" s="253" t="s">
        <v>140</v>
      </c>
    </row>
    <row r="691" s="15" customFormat="1">
      <c r="A691" s="15"/>
      <c r="B691" s="254"/>
      <c r="C691" s="255"/>
      <c r="D691" s="234" t="s">
        <v>152</v>
      </c>
      <c r="E691" s="256" t="s">
        <v>19</v>
      </c>
      <c r="F691" s="257" t="s">
        <v>162</v>
      </c>
      <c r="G691" s="255"/>
      <c r="H691" s="258">
        <v>2</v>
      </c>
      <c r="I691" s="259"/>
      <c r="J691" s="255"/>
      <c r="K691" s="255"/>
      <c r="L691" s="260"/>
      <c r="M691" s="261"/>
      <c r="N691" s="262"/>
      <c r="O691" s="262"/>
      <c r="P691" s="262"/>
      <c r="Q691" s="262"/>
      <c r="R691" s="262"/>
      <c r="S691" s="262"/>
      <c r="T691" s="263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64" t="s">
        <v>152</v>
      </c>
      <c r="AU691" s="264" t="s">
        <v>86</v>
      </c>
      <c r="AV691" s="15" t="s">
        <v>148</v>
      </c>
      <c r="AW691" s="15" t="s">
        <v>35</v>
      </c>
      <c r="AX691" s="15" t="s">
        <v>84</v>
      </c>
      <c r="AY691" s="264" t="s">
        <v>140</v>
      </c>
    </row>
    <row r="692" s="2" customFormat="1" ht="37.8" customHeight="1">
      <c r="A692" s="40"/>
      <c r="B692" s="41"/>
      <c r="C692" s="214" t="s">
        <v>532</v>
      </c>
      <c r="D692" s="214" t="s">
        <v>143</v>
      </c>
      <c r="E692" s="215" t="s">
        <v>533</v>
      </c>
      <c r="F692" s="216" t="s">
        <v>534</v>
      </c>
      <c r="G692" s="217" t="s">
        <v>535</v>
      </c>
      <c r="H692" s="276"/>
      <c r="I692" s="219"/>
      <c r="J692" s="220">
        <f>ROUND(I692*H692,2)</f>
        <v>0</v>
      </c>
      <c r="K692" s="216" t="s">
        <v>147</v>
      </c>
      <c r="L692" s="46"/>
      <c r="M692" s="221" t="s">
        <v>19</v>
      </c>
      <c r="N692" s="222" t="s">
        <v>47</v>
      </c>
      <c r="O692" s="86"/>
      <c r="P692" s="223">
        <f>O692*H692</f>
        <v>0</v>
      </c>
      <c r="Q692" s="223">
        <v>0</v>
      </c>
      <c r="R692" s="223">
        <f>Q692*H692</f>
        <v>0</v>
      </c>
      <c r="S692" s="223">
        <v>0</v>
      </c>
      <c r="T692" s="224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25" t="s">
        <v>418</v>
      </c>
      <c r="AT692" s="225" t="s">
        <v>143</v>
      </c>
      <c r="AU692" s="225" t="s">
        <v>86</v>
      </c>
      <c r="AY692" s="19" t="s">
        <v>140</v>
      </c>
      <c r="BE692" s="226">
        <f>IF(N692="základní",J692,0)</f>
        <v>0</v>
      </c>
      <c r="BF692" s="226">
        <f>IF(N692="snížená",J692,0)</f>
        <v>0</v>
      </c>
      <c r="BG692" s="226">
        <f>IF(N692="zákl. přenesená",J692,0)</f>
        <v>0</v>
      </c>
      <c r="BH692" s="226">
        <f>IF(N692="sníž. přenesená",J692,0)</f>
        <v>0</v>
      </c>
      <c r="BI692" s="226">
        <f>IF(N692="nulová",J692,0)</f>
        <v>0</v>
      </c>
      <c r="BJ692" s="19" t="s">
        <v>84</v>
      </c>
      <c r="BK692" s="226">
        <f>ROUND(I692*H692,2)</f>
        <v>0</v>
      </c>
      <c r="BL692" s="19" t="s">
        <v>418</v>
      </c>
      <c r="BM692" s="225" t="s">
        <v>536</v>
      </c>
    </row>
    <row r="693" s="2" customFormat="1">
      <c r="A693" s="40"/>
      <c r="B693" s="41"/>
      <c r="C693" s="42"/>
      <c r="D693" s="227" t="s">
        <v>150</v>
      </c>
      <c r="E693" s="42"/>
      <c r="F693" s="228" t="s">
        <v>537</v>
      </c>
      <c r="G693" s="42"/>
      <c r="H693" s="42"/>
      <c r="I693" s="229"/>
      <c r="J693" s="42"/>
      <c r="K693" s="42"/>
      <c r="L693" s="46"/>
      <c r="M693" s="230"/>
      <c r="N693" s="231"/>
      <c r="O693" s="86"/>
      <c r="P693" s="86"/>
      <c r="Q693" s="86"/>
      <c r="R693" s="86"/>
      <c r="S693" s="86"/>
      <c r="T693" s="87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T693" s="19" t="s">
        <v>150</v>
      </c>
      <c r="AU693" s="19" t="s">
        <v>86</v>
      </c>
    </row>
    <row r="694" s="12" customFormat="1" ht="22.8" customHeight="1">
      <c r="A694" s="12"/>
      <c r="B694" s="198"/>
      <c r="C694" s="199"/>
      <c r="D694" s="200" t="s">
        <v>75</v>
      </c>
      <c r="E694" s="212" t="s">
        <v>538</v>
      </c>
      <c r="F694" s="212" t="s">
        <v>539</v>
      </c>
      <c r="G694" s="199"/>
      <c r="H694" s="199"/>
      <c r="I694" s="202"/>
      <c r="J694" s="213">
        <f>BK694</f>
        <v>0</v>
      </c>
      <c r="K694" s="199"/>
      <c r="L694" s="204"/>
      <c r="M694" s="205"/>
      <c r="N694" s="206"/>
      <c r="O694" s="206"/>
      <c r="P694" s="207">
        <f>SUM(P695:P749)</f>
        <v>0</v>
      </c>
      <c r="Q694" s="206"/>
      <c r="R694" s="207">
        <f>SUM(R695:R749)</f>
        <v>0.050963560000000005</v>
      </c>
      <c r="S694" s="206"/>
      <c r="T694" s="208">
        <f>SUM(T695:T749)</f>
        <v>2.2560000000000002</v>
      </c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R694" s="209" t="s">
        <v>86</v>
      </c>
      <c r="AT694" s="210" t="s">
        <v>75</v>
      </c>
      <c r="AU694" s="210" t="s">
        <v>84</v>
      </c>
      <c r="AY694" s="209" t="s">
        <v>140</v>
      </c>
      <c r="BK694" s="211">
        <f>SUM(BK695:BK749)</f>
        <v>0</v>
      </c>
    </row>
    <row r="695" s="2" customFormat="1" ht="24.15" customHeight="1">
      <c r="A695" s="40"/>
      <c r="B695" s="41"/>
      <c r="C695" s="214" t="s">
        <v>540</v>
      </c>
      <c r="D695" s="214" t="s">
        <v>143</v>
      </c>
      <c r="E695" s="215" t="s">
        <v>541</v>
      </c>
      <c r="F695" s="216" t="s">
        <v>542</v>
      </c>
      <c r="G695" s="217" t="s">
        <v>543</v>
      </c>
      <c r="H695" s="218">
        <v>1</v>
      </c>
      <c r="I695" s="219"/>
      <c r="J695" s="220">
        <f>ROUND(I695*H695,2)</f>
        <v>0</v>
      </c>
      <c r="K695" s="216" t="s">
        <v>19</v>
      </c>
      <c r="L695" s="46"/>
      <c r="M695" s="221" t="s">
        <v>19</v>
      </c>
      <c r="N695" s="222" t="s">
        <v>47</v>
      </c>
      <c r="O695" s="86"/>
      <c r="P695" s="223">
        <f>O695*H695</f>
        <v>0</v>
      </c>
      <c r="Q695" s="223">
        <v>0</v>
      </c>
      <c r="R695" s="223">
        <f>Q695*H695</f>
        <v>0</v>
      </c>
      <c r="S695" s="223">
        <v>0</v>
      </c>
      <c r="T695" s="224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25" t="s">
        <v>418</v>
      </c>
      <c r="AT695" s="225" t="s">
        <v>143</v>
      </c>
      <c r="AU695" s="225" t="s">
        <v>86</v>
      </c>
      <c r="AY695" s="19" t="s">
        <v>140</v>
      </c>
      <c r="BE695" s="226">
        <f>IF(N695="základní",J695,0)</f>
        <v>0</v>
      </c>
      <c r="BF695" s="226">
        <f>IF(N695="snížená",J695,0)</f>
        <v>0</v>
      </c>
      <c r="BG695" s="226">
        <f>IF(N695="zákl. přenesená",J695,0)</f>
        <v>0</v>
      </c>
      <c r="BH695" s="226">
        <f>IF(N695="sníž. přenesená",J695,0)</f>
        <v>0</v>
      </c>
      <c r="BI695" s="226">
        <f>IF(N695="nulová",J695,0)</f>
        <v>0</v>
      </c>
      <c r="BJ695" s="19" t="s">
        <v>84</v>
      </c>
      <c r="BK695" s="226">
        <f>ROUND(I695*H695,2)</f>
        <v>0</v>
      </c>
      <c r="BL695" s="19" t="s">
        <v>418</v>
      </c>
      <c r="BM695" s="225" t="s">
        <v>544</v>
      </c>
    </row>
    <row r="696" s="13" customFormat="1">
      <c r="A696" s="13"/>
      <c r="B696" s="232"/>
      <c r="C696" s="233"/>
      <c r="D696" s="234" t="s">
        <v>152</v>
      </c>
      <c r="E696" s="235" t="s">
        <v>19</v>
      </c>
      <c r="F696" s="236" t="s">
        <v>545</v>
      </c>
      <c r="G696" s="233"/>
      <c r="H696" s="235" t="s">
        <v>19</v>
      </c>
      <c r="I696" s="237"/>
      <c r="J696" s="233"/>
      <c r="K696" s="233"/>
      <c r="L696" s="238"/>
      <c r="M696" s="239"/>
      <c r="N696" s="240"/>
      <c r="O696" s="240"/>
      <c r="P696" s="240"/>
      <c r="Q696" s="240"/>
      <c r="R696" s="240"/>
      <c r="S696" s="240"/>
      <c r="T696" s="241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2" t="s">
        <v>152</v>
      </c>
      <c r="AU696" s="242" t="s">
        <v>86</v>
      </c>
      <c r="AV696" s="13" t="s">
        <v>84</v>
      </c>
      <c r="AW696" s="13" t="s">
        <v>35</v>
      </c>
      <c r="AX696" s="13" t="s">
        <v>76</v>
      </c>
      <c r="AY696" s="242" t="s">
        <v>140</v>
      </c>
    </row>
    <row r="697" s="14" customFormat="1">
      <c r="A697" s="14"/>
      <c r="B697" s="243"/>
      <c r="C697" s="244"/>
      <c r="D697" s="234" t="s">
        <v>152</v>
      </c>
      <c r="E697" s="245" t="s">
        <v>19</v>
      </c>
      <c r="F697" s="246" t="s">
        <v>84</v>
      </c>
      <c r="G697" s="244"/>
      <c r="H697" s="247">
        <v>1</v>
      </c>
      <c r="I697" s="248"/>
      <c r="J697" s="244"/>
      <c r="K697" s="244"/>
      <c r="L697" s="249"/>
      <c r="M697" s="250"/>
      <c r="N697" s="251"/>
      <c r="O697" s="251"/>
      <c r="P697" s="251"/>
      <c r="Q697" s="251"/>
      <c r="R697" s="251"/>
      <c r="S697" s="251"/>
      <c r="T697" s="252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3" t="s">
        <v>152</v>
      </c>
      <c r="AU697" s="253" t="s">
        <v>86</v>
      </c>
      <c r="AV697" s="14" t="s">
        <v>86</v>
      </c>
      <c r="AW697" s="14" t="s">
        <v>35</v>
      </c>
      <c r="AX697" s="14" t="s">
        <v>76</v>
      </c>
      <c r="AY697" s="253" t="s">
        <v>140</v>
      </c>
    </row>
    <row r="698" s="15" customFormat="1">
      <c r="A698" s="15"/>
      <c r="B698" s="254"/>
      <c r="C698" s="255"/>
      <c r="D698" s="234" t="s">
        <v>152</v>
      </c>
      <c r="E698" s="256" t="s">
        <v>19</v>
      </c>
      <c r="F698" s="257" t="s">
        <v>162</v>
      </c>
      <c r="G698" s="255"/>
      <c r="H698" s="258">
        <v>1</v>
      </c>
      <c r="I698" s="259"/>
      <c r="J698" s="255"/>
      <c r="K698" s="255"/>
      <c r="L698" s="260"/>
      <c r="M698" s="261"/>
      <c r="N698" s="262"/>
      <c r="O698" s="262"/>
      <c r="P698" s="262"/>
      <c r="Q698" s="262"/>
      <c r="R698" s="262"/>
      <c r="S698" s="262"/>
      <c r="T698" s="263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64" t="s">
        <v>152</v>
      </c>
      <c r="AU698" s="264" t="s">
        <v>86</v>
      </c>
      <c r="AV698" s="15" t="s">
        <v>148</v>
      </c>
      <c r="AW698" s="15" t="s">
        <v>35</v>
      </c>
      <c r="AX698" s="15" t="s">
        <v>84</v>
      </c>
      <c r="AY698" s="264" t="s">
        <v>140</v>
      </c>
    </row>
    <row r="699" s="2" customFormat="1" ht="24.15" customHeight="1">
      <c r="A699" s="40"/>
      <c r="B699" s="41"/>
      <c r="C699" s="214" t="s">
        <v>546</v>
      </c>
      <c r="D699" s="214" t="s">
        <v>143</v>
      </c>
      <c r="E699" s="215" t="s">
        <v>547</v>
      </c>
      <c r="F699" s="216" t="s">
        <v>548</v>
      </c>
      <c r="G699" s="217" t="s">
        <v>517</v>
      </c>
      <c r="H699" s="218">
        <v>2</v>
      </c>
      <c r="I699" s="219"/>
      <c r="J699" s="220">
        <f>ROUND(I699*H699,2)</f>
        <v>0</v>
      </c>
      <c r="K699" s="216" t="s">
        <v>147</v>
      </c>
      <c r="L699" s="46"/>
      <c r="M699" s="221" t="s">
        <v>19</v>
      </c>
      <c r="N699" s="222" t="s">
        <v>47</v>
      </c>
      <c r="O699" s="86"/>
      <c r="P699" s="223">
        <f>O699*H699</f>
        <v>0</v>
      </c>
      <c r="Q699" s="223">
        <v>0</v>
      </c>
      <c r="R699" s="223">
        <f>Q699*H699</f>
        <v>0</v>
      </c>
      <c r="S699" s="223">
        <v>0</v>
      </c>
      <c r="T699" s="224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25" t="s">
        <v>418</v>
      </c>
      <c r="AT699" s="225" t="s">
        <v>143</v>
      </c>
      <c r="AU699" s="225" t="s">
        <v>86</v>
      </c>
      <c r="AY699" s="19" t="s">
        <v>140</v>
      </c>
      <c r="BE699" s="226">
        <f>IF(N699="základní",J699,0)</f>
        <v>0</v>
      </c>
      <c r="BF699" s="226">
        <f>IF(N699="snížená",J699,0)</f>
        <v>0</v>
      </c>
      <c r="BG699" s="226">
        <f>IF(N699="zákl. přenesená",J699,0)</f>
        <v>0</v>
      </c>
      <c r="BH699" s="226">
        <f>IF(N699="sníž. přenesená",J699,0)</f>
        <v>0</v>
      </c>
      <c r="BI699" s="226">
        <f>IF(N699="nulová",J699,0)</f>
        <v>0</v>
      </c>
      <c r="BJ699" s="19" t="s">
        <v>84</v>
      </c>
      <c r="BK699" s="226">
        <f>ROUND(I699*H699,2)</f>
        <v>0</v>
      </c>
      <c r="BL699" s="19" t="s">
        <v>418</v>
      </c>
      <c r="BM699" s="225" t="s">
        <v>549</v>
      </c>
    </row>
    <row r="700" s="2" customFormat="1">
      <c r="A700" s="40"/>
      <c r="B700" s="41"/>
      <c r="C700" s="42"/>
      <c r="D700" s="227" t="s">
        <v>150</v>
      </c>
      <c r="E700" s="42"/>
      <c r="F700" s="228" t="s">
        <v>550</v>
      </c>
      <c r="G700" s="42"/>
      <c r="H700" s="42"/>
      <c r="I700" s="229"/>
      <c r="J700" s="42"/>
      <c r="K700" s="42"/>
      <c r="L700" s="46"/>
      <c r="M700" s="230"/>
      <c r="N700" s="231"/>
      <c r="O700" s="86"/>
      <c r="P700" s="86"/>
      <c r="Q700" s="86"/>
      <c r="R700" s="86"/>
      <c r="S700" s="86"/>
      <c r="T700" s="87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150</v>
      </c>
      <c r="AU700" s="19" t="s">
        <v>86</v>
      </c>
    </row>
    <row r="701" s="13" customFormat="1">
      <c r="A701" s="13"/>
      <c r="B701" s="232"/>
      <c r="C701" s="233"/>
      <c r="D701" s="234" t="s">
        <v>152</v>
      </c>
      <c r="E701" s="235" t="s">
        <v>19</v>
      </c>
      <c r="F701" s="236" t="s">
        <v>551</v>
      </c>
      <c r="G701" s="233"/>
      <c r="H701" s="235" t="s">
        <v>19</v>
      </c>
      <c r="I701" s="237"/>
      <c r="J701" s="233"/>
      <c r="K701" s="233"/>
      <c r="L701" s="238"/>
      <c r="M701" s="239"/>
      <c r="N701" s="240"/>
      <c r="O701" s="240"/>
      <c r="P701" s="240"/>
      <c r="Q701" s="240"/>
      <c r="R701" s="240"/>
      <c r="S701" s="240"/>
      <c r="T701" s="241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2" t="s">
        <v>152</v>
      </c>
      <c r="AU701" s="242" t="s">
        <v>86</v>
      </c>
      <c r="AV701" s="13" t="s">
        <v>84</v>
      </c>
      <c r="AW701" s="13" t="s">
        <v>35</v>
      </c>
      <c r="AX701" s="13" t="s">
        <v>76</v>
      </c>
      <c r="AY701" s="242" t="s">
        <v>140</v>
      </c>
    </row>
    <row r="702" s="14" customFormat="1">
      <c r="A702" s="14"/>
      <c r="B702" s="243"/>
      <c r="C702" s="244"/>
      <c r="D702" s="234" t="s">
        <v>152</v>
      </c>
      <c r="E702" s="245" t="s">
        <v>19</v>
      </c>
      <c r="F702" s="246" t="s">
        <v>86</v>
      </c>
      <c r="G702" s="244"/>
      <c r="H702" s="247">
        <v>2</v>
      </c>
      <c r="I702" s="248"/>
      <c r="J702" s="244"/>
      <c r="K702" s="244"/>
      <c r="L702" s="249"/>
      <c r="M702" s="250"/>
      <c r="N702" s="251"/>
      <c r="O702" s="251"/>
      <c r="P702" s="251"/>
      <c r="Q702" s="251"/>
      <c r="R702" s="251"/>
      <c r="S702" s="251"/>
      <c r="T702" s="252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3" t="s">
        <v>152</v>
      </c>
      <c r="AU702" s="253" t="s">
        <v>86</v>
      </c>
      <c r="AV702" s="14" t="s">
        <v>86</v>
      </c>
      <c r="AW702" s="14" t="s">
        <v>35</v>
      </c>
      <c r="AX702" s="14" t="s">
        <v>76</v>
      </c>
      <c r="AY702" s="253" t="s">
        <v>140</v>
      </c>
    </row>
    <row r="703" s="15" customFormat="1">
      <c r="A703" s="15"/>
      <c r="B703" s="254"/>
      <c r="C703" s="255"/>
      <c r="D703" s="234" t="s">
        <v>152</v>
      </c>
      <c r="E703" s="256" t="s">
        <v>19</v>
      </c>
      <c r="F703" s="257" t="s">
        <v>162</v>
      </c>
      <c r="G703" s="255"/>
      <c r="H703" s="258">
        <v>2</v>
      </c>
      <c r="I703" s="259"/>
      <c r="J703" s="255"/>
      <c r="K703" s="255"/>
      <c r="L703" s="260"/>
      <c r="M703" s="261"/>
      <c r="N703" s="262"/>
      <c r="O703" s="262"/>
      <c r="P703" s="262"/>
      <c r="Q703" s="262"/>
      <c r="R703" s="262"/>
      <c r="S703" s="262"/>
      <c r="T703" s="263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64" t="s">
        <v>152</v>
      </c>
      <c r="AU703" s="264" t="s">
        <v>86</v>
      </c>
      <c r="AV703" s="15" t="s">
        <v>148</v>
      </c>
      <c r="AW703" s="15" t="s">
        <v>35</v>
      </c>
      <c r="AX703" s="15" t="s">
        <v>84</v>
      </c>
      <c r="AY703" s="264" t="s">
        <v>140</v>
      </c>
    </row>
    <row r="704" s="2" customFormat="1" ht="16.5" customHeight="1">
      <c r="A704" s="40"/>
      <c r="B704" s="41"/>
      <c r="C704" s="265" t="s">
        <v>552</v>
      </c>
      <c r="D704" s="265" t="s">
        <v>521</v>
      </c>
      <c r="E704" s="266" t="s">
        <v>553</v>
      </c>
      <c r="F704" s="267" t="s">
        <v>554</v>
      </c>
      <c r="G704" s="268" t="s">
        <v>517</v>
      </c>
      <c r="H704" s="269">
        <v>2</v>
      </c>
      <c r="I704" s="270"/>
      <c r="J704" s="271">
        <f>ROUND(I704*H704,2)</f>
        <v>0</v>
      </c>
      <c r="K704" s="267" t="s">
        <v>147</v>
      </c>
      <c r="L704" s="272"/>
      <c r="M704" s="273" t="s">
        <v>19</v>
      </c>
      <c r="N704" s="274" t="s">
        <v>47</v>
      </c>
      <c r="O704" s="86"/>
      <c r="P704" s="223">
        <f>O704*H704</f>
        <v>0</v>
      </c>
      <c r="Q704" s="223">
        <v>0.016</v>
      </c>
      <c r="R704" s="223">
        <f>Q704*H704</f>
        <v>0.032000000000000001</v>
      </c>
      <c r="S704" s="223">
        <v>0</v>
      </c>
      <c r="T704" s="224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25" t="s">
        <v>524</v>
      </c>
      <c r="AT704" s="225" t="s">
        <v>521</v>
      </c>
      <c r="AU704" s="225" t="s">
        <v>86</v>
      </c>
      <c r="AY704" s="19" t="s">
        <v>140</v>
      </c>
      <c r="BE704" s="226">
        <f>IF(N704="základní",J704,0)</f>
        <v>0</v>
      </c>
      <c r="BF704" s="226">
        <f>IF(N704="snížená",J704,0)</f>
        <v>0</v>
      </c>
      <c r="BG704" s="226">
        <f>IF(N704="zákl. přenesená",J704,0)</f>
        <v>0</v>
      </c>
      <c r="BH704" s="226">
        <f>IF(N704="sníž. přenesená",J704,0)</f>
        <v>0</v>
      </c>
      <c r="BI704" s="226">
        <f>IF(N704="nulová",J704,0)</f>
        <v>0</v>
      </c>
      <c r="BJ704" s="19" t="s">
        <v>84</v>
      </c>
      <c r="BK704" s="226">
        <f>ROUND(I704*H704,2)</f>
        <v>0</v>
      </c>
      <c r="BL704" s="19" t="s">
        <v>418</v>
      </c>
      <c r="BM704" s="225" t="s">
        <v>555</v>
      </c>
    </row>
    <row r="705" s="13" customFormat="1">
      <c r="A705" s="13"/>
      <c r="B705" s="232"/>
      <c r="C705" s="233"/>
      <c r="D705" s="234" t="s">
        <v>152</v>
      </c>
      <c r="E705" s="235" t="s">
        <v>19</v>
      </c>
      <c r="F705" s="236" t="s">
        <v>551</v>
      </c>
      <c r="G705" s="233"/>
      <c r="H705" s="235" t="s">
        <v>19</v>
      </c>
      <c r="I705" s="237"/>
      <c r="J705" s="233"/>
      <c r="K705" s="233"/>
      <c r="L705" s="238"/>
      <c r="M705" s="239"/>
      <c r="N705" s="240"/>
      <c r="O705" s="240"/>
      <c r="P705" s="240"/>
      <c r="Q705" s="240"/>
      <c r="R705" s="240"/>
      <c r="S705" s="240"/>
      <c r="T705" s="241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2" t="s">
        <v>152</v>
      </c>
      <c r="AU705" s="242" t="s">
        <v>86</v>
      </c>
      <c r="AV705" s="13" t="s">
        <v>84</v>
      </c>
      <c r="AW705" s="13" t="s">
        <v>35</v>
      </c>
      <c r="AX705" s="13" t="s">
        <v>76</v>
      </c>
      <c r="AY705" s="242" t="s">
        <v>140</v>
      </c>
    </row>
    <row r="706" s="14" customFormat="1">
      <c r="A706" s="14"/>
      <c r="B706" s="243"/>
      <c r="C706" s="244"/>
      <c r="D706" s="234" t="s">
        <v>152</v>
      </c>
      <c r="E706" s="245" t="s">
        <v>19</v>
      </c>
      <c r="F706" s="246" t="s">
        <v>86</v>
      </c>
      <c r="G706" s="244"/>
      <c r="H706" s="247">
        <v>2</v>
      </c>
      <c r="I706" s="248"/>
      <c r="J706" s="244"/>
      <c r="K706" s="244"/>
      <c r="L706" s="249"/>
      <c r="M706" s="250"/>
      <c r="N706" s="251"/>
      <c r="O706" s="251"/>
      <c r="P706" s="251"/>
      <c r="Q706" s="251"/>
      <c r="R706" s="251"/>
      <c r="S706" s="251"/>
      <c r="T706" s="252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3" t="s">
        <v>152</v>
      </c>
      <c r="AU706" s="253" t="s">
        <v>86</v>
      </c>
      <c r="AV706" s="14" t="s">
        <v>86</v>
      </c>
      <c r="AW706" s="14" t="s">
        <v>35</v>
      </c>
      <c r="AX706" s="14" t="s">
        <v>76</v>
      </c>
      <c r="AY706" s="253" t="s">
        <v>140</v>
      </c>
    </row>
    <row r="707" s="15" customFormat="1">
      <c r="A707" s="15"/>
      <c r="B707" s="254"/>
      <c r="C707" s="255"/>
      <c r="D707" s="234" t="s">
        <v>152</v>
      </c>
      <c r="E707" s="256" t="s">
        <v>19</v>
      </c>
      <c r="F707" s="257" t="s">
        <v>162</v>
      </c>
      <c r="G707" s="255"/>
      <c r="H707" s="258">
        <v>2</v>
      </c>
      <c r="I707" s="259"/>
      <c r="J707" s="255"/>
      <c r="K707" s="255"/>
      <c r="L707" s="260"/>
      <c r="M707" s="261"/>
      <c r="N707" s="262"/>
      <c r="O707" s="262"/>
      <c r="P707" s="262"/>
      <c r="Q707" s="262"/>
      <c r="R707" s="262"/>
      <c r="S707" s="262"/>
      <c r="T707" s="263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64" t="s">
        <v>152</v>
      </c>
      <c r="AU707" s="264" t="s">
        <v>86</v>
      </c>
      <c r="AV707" s="15" t="s">
        <v>148</v>
      </c>
      <c r="AW707" s="15" t="s">
        <v>35</v>
      </c>
      <c r="AX707" s="15" t="s">
        <v>84</v>
      </c>
      <c r="AY707" s="264" t="s">
        <v>140</v>
      </c>
    </row>
    <row r="708" s="2" customFormat="1" ht="16.5" customHeight="1">
      <c r="A708" s="40"/>
      <c r="B708" s="41"/>
      <c r="C708" s="214" t="s">
        <v>556</v>
      </c>
      <c r="D708" s="214" t="s">
        <v>143</v>
      </c>
      <c r="E708" s="215" t="s">
        <v>557</v>
      </c>
      <c r="F708" s="216" t="s">
        <v>558</v>
      </c>
      <c r="G708" s="217" t="s">
        <v>517</v>
      </c>
      <c r="H708" s="218">
        <v>2</v>
      </c>
      <c r="I708" s="219"/>
      <c r="J708" s="220">
        <f>ROUND(I708*H708,2)</f>
        <v>0</v>
      </c>
      <c r="K708" s="216" t="s">
        <v>147</v>
      </c>
      <c r="L708" s="46"/>
      <c r="M708" s="221" t="s">
        <v>19</v>
      </c>
      <c r="N708" s="222" t="s">
        <v>47</v>
      </c>
      <c r="O708" s="86"/>
      <c r="P708" s="223">
        <f>O708*H708</f>
        <v>0</v>
      </c>
      <c r="Q708" s="223">
        <v>0</v>
      </c>
      <c r="R708" s="223">
        <f>Q708*H708</f>
        <v>0</v>
      </c>
      <c r="S708" s="223">
        <v>0</v>
      </c>
      <c r="T708" s="224">
        <f>S708*H708</f>
        <v>0</v>
      </c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R708" s="225" t="s">
        <v>418</v>
      </c>
      <c r="AT708" s="225" t="s">
        <v>143</v>
      </c>
      <c r="AU708" s="225" t="s">
        <v>86</v>
      </c>
      <c r="AY708" s="19" t="s">
        <v>140</v>
      </c>
      <c r="BE708" s="226">
        <f>IF(N708="základní",J708,0)</f>
        <v>0</v>
      </c>
      <c r="BF708" s="226">
        <f>IF(N708="snížená",J708,0)</f>
        <v>0</v>
      </c>
      <c r="BG708" s="226">
        <f>IF(N708="zákl. přenesená",J708,0)</f>
        <v>0</v>
      </c>
      <c r="BH708" s="226">
        <f>IF(N708="sníž. přenesená",J708,0)</f>
        <v>0</v>
      </c>
      <c r="BI708" s="226">
        <f>IF(N708="nulová",J708,0)</f>
        <v>0</v>
      </c>
      <c r="BJ708" s="19" t="s">
        <v>84</v>
      </c>
      <c r="BK708" s="226">
        <f>ROUND(I708*H708,2)</f>
        <v>0</v>
      </c>
      <c r="BL708" s="19" t="s">
        <v>418</v>
      </c>
      <c r="BM708" s="225" t="s">
        <v>559</v>
      </c>
    </row>
    <row r="709" s="2" customFormat="1">
      <c r="A709" s="40"/>
      <c r="B709" s="41"/>
      <c r="C709" s="42"/>
      <c r="D709" s="227" t="s">
        <v>150</v>
      </c>
      <c r="E709" s="42"/>
      <c r="F709" s="228" t="s">
        <v>560</v>
      </c>
      <c r="G709" s="42"/>
      <c r="H709" s="42"/>
      <c r="I709" s="229"/>
      <c r="J709" s="42"/>
      <c r="K709" s="42"/>
      <c r="L709" s="46"/>
      <c r="M709" s="230"/>
      <c r="N709" s="231"/>
      <c r="O709" s="86"/>
      <c r="P709" s="86"/>
      <c r="Q709" s="86"/>
      <c r="R709" s="86"/>
      <c r="S709" s="86"/>
      <c r="T709" s="87"/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T709" s="19" t="s">
        <v>150</v>
      </c>
      <c r="AU709" s="19" t="s">
        <v>86</v>
      </c>
    </row>
    <row r="710" s="13" customFormat="1">
      <c r="A710" s="13"/>
      <c r="B710" s="232"/>
      <c r="C710" s="233"/>
      <c r="D710" s="234" t="s">
        <v>152</v>
      </c>
      <c r="E710" s="235" t="s">
        <v>19</v>
      </c>
      <c r="F710" s="236" t="s">
        <v>551</v>
      </c>
      <c r="G710" s="233"/>
      <c r="H710" s="235" t="s">
        <v>19</v>
      </c>
      <c r="I710" s="237"/>
      <c r="J710" s="233"/>
      <c r="K710" s="233"/>
      <c r="L710" s="238"/>
      <c r="M710" s="239"/>
      <c r="N710" s="240"/>
      <c r="O710" s="240"/>
      <c r="P710" s="240"/>
      <c r="Q710" s="240"/>
      <c r="R710" s="240"/>
      <c r="S710" s="240"/>
      <c r="T710" s="241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2" t="s">
        <v>152</v>
      </c>
      <c r="AU710" s="242" t="s">
        <v>86</v>
      </c>
      <c r="AV710" s="13" t="s">
        <v>84</v>
      </c>
      <c r="AW710" s="13" t="s">
        <v>35</v>
      </c>
      <c r="AX710" s="13" t="s">
        <v>76</v>
      </c>
      <c r="AY710" s="242" t="s">
        <v>140</v>
      </c>
    </row>
    <row r="711" s="14" customFormat="1">
      <c r="A711" s="14"/>
      <c r="B711" s="243"/>
      <c r="C711" s="244"/>
      <c r="D711" s="234" t="s">
        <v>152</v>
      </c>
      <c r="E711" s="245" t="s">
        <v>19</v>
      </c>
      <c r="F711" s="246" t="s">
        <v>86</v>
      </c>
      <c r="G711" s="244"/>
      <c r="H711" s="247">
        <v>2</v>
      </c>
      <c r="I711" s="248"/>
      <c r="J711" s="244"/>
      <c r="K711" s="244"/>
      <c r="L711" s="249"/>
      <c r="M711" s="250"/>
      <c r="N711" s="251"/>
      <c r="O711" s="251"/>
      <c r="P711" s="251"/>
      <c r="Q711" s="251"/>
      <c r="R711" s="251"/>
      <c r="S711" s="251"/>
      <c r="T711" s="252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3" t="s">
        <v>152</v>
      </c>
      <c r="AU711" s="253" t="s">
        <v>86</v>
      </c>
      <c r="AV711" s="14" t="s">
        <v>86</v>
      </c>
      <c r="AW711" s="14" t="s">
        <v>35</v>
      </c>
      <c r="AX711" s="14" t="s">
        <v>76</v>
      </c>
      <c r="AY711" s="253" t="s">
        <v>140</v>
      </c>
    </row>
    <row r="712" s="15" customFormat="1">
      <c r="A712" s="15"/>
      <c r="B712" s="254"/>
      <c r="C712" s="255"/>
      <c r="D712" s="234" t="s">
        <v>152</v>
      </c>
      <c r="E712" s="256" t="s">
        <v>19</v>
      </c>
      <c r="F712" s="257" t="s">
        <v>162</v>
      </c>
      <c r="G712" s="255"/>
      <c r="H712" s="258">
        <v>2</v>
      </c>
      <c r="I712" s="259"/>
      <c r="J712" s="255"/>
      <c r="K712" s="255"/>
      <c r="L712" s="260"/>
      <c r="M712" s="261"/>
      <c r="N712" s="262"/>
      <c r="O712" s="262"/>
      <c r="P712" s="262"/>
      <c r="Q712" s="262"/>
      <c r="R712" s="262"/>
      <c r="S712" s="262"/>
      <c r="T712" s="263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64" t="s">
        <v>152</v>
      </c>
      <c r="AU712" s="264" t="s">
        <v>86</v>
      </c>
      <c r="AV712" s="15" t="s">
        <v>148</v>
      </c>
      <c r="AW712" s="15" t="s">
        <v>35</v>
      </c>
      <c r="AX712" s="15" t="s">
        <v>84</v>
      </c>
      <c r="AY712" s="264" t="s">
        <v>140</v>
      </c>
    </row>
    <row r="713" s="2" customFormat="1" ht="16.5" customHeight="1">
      <c r="A713" s="40"/>
      <c r="B713" s="41"/>
      <c r="C713" s="265" t="s">
        <v>561</v>
      </c>
      <c r="D713" s="265" t="s">
        <v>521</v>
      </c>
      <c r="E713" s="266" t="s">
        <v>562</v>
      </c>
      <c r="F713" s="267" t="s">
        <v>563</v>
      </c>
      <c r="G713" s="268" t="s">
        <v>517</v>
      </c>
      <c r="H713" s="269">
        <v>2</v>
      </c>
      <c r="I713" s="270"/>
      <c r="J713" s="271">
        <f>ROUND(I713*H713,2)</f>
        <v>0</v>
      </c>
      <c r="K713" s="267" t="s">
        <v>147</v>
      </c>
      <c r="L713" s="272"/>
      <c r="M713" s="273" t="s">
        <v>19</v>
      </c>
      <c r="N713" s="274" t="s">
        <v>47</v>
      </c>
      <c r="O713" s="86"/>
      <c r="P713" s="223">
        <f>O713*H713</f>
        <v>0</v>
      </c>
      <c r="Q713" s="223">
        <v>0.0022000000000000001</v>
      </c>
      <c r="R713" s="223">
        <f>Q713*H713</f>
        <v>0.0044000000000000003</v>
      </c>
      <c r="S713" s="223">
        <v>0</v>
      </c>
      <c r="T713" s="224">
        <f>S713*H713</f>
        <v>0</v>
      </c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R713" s="225" t="s">
        <v>524</v>
      </c>
      <c r="AT713" s="225" t="s">
        <v>521</v>
      </c>
      <c r="AU713" s="225" t="s">
        <v>86</v>
      </c>
      <c r="AY713" s="19" t="s">
        <v>140</v>
      </c>
      <c r="BE713" s="226">
        <f>IF(N713="základní",J713,0)</f>
        <v>0</v>
      </c>
      <c r="BF713" s="226">
        <f>IF(N713="snížená",J713,0)</f>
        <v>0</v>
      </c>
      <c r="BG713" s="226">
        <f>IF(N713="zákl. přenesená",J713,0)</f>
        <v>0</v>
      </c>
      <c r="BH713" s="226">
        <f>IF(N713="sníž. přenesená",J713,0)</f>
        <v>0</v>
      </c>
      <c r="BI713" s="226">
        <f>IF(N713="nulová",J713,0)</f>
        <v>0</v>
      </c>
      <c r="BJ713" s="19" t="s">
        <v>84</v>
      </c>
      <c r="BK713" s="226">
        <f>ROUND(I713*H713,2)</f>
        <v>0</v>
      </c>
      <c r="BL713" s="19" t="s">
        <v>418</v>
      </c>
      <c r="BM713" s="225" t="s">
        <v>564</v>
      </c>
    </row>
    <row r="714" s="13" customFormat="1">
      <c r="A714" s="13"/>
      <c r="B714" s="232"/>
      <c r="C714" s="233"/>
      <c r="D714" s="234" t="s">
        <v>152</v>
      </c>
      <c r="E714" s="235" t="s">
        <v>19</v>
      </c>
      <c r="F714" s="236" t="s">
        <v>551</v>
      </c>
      <c r="G714" s="233"/>
      <c r="H714" s="235" t="s">
        <v>19</v>
      </c>
      <c r="I714" s="237"/>
      <c r="J714" s="233"/>
      <c r="K714" s="233"/>
      <c r="L714" s="238"/>
      <c r="M714" s="239"/>
      <c r="N714" s="240"/>
      <c r="O714" s="240"/>
      <c r="P714" s="240"/>
      <c r="Q714" s="240"/>
      <c r="R714" s="240"/>
      <c r="S714" s="240"/>
      <c r="T714" s="241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2" t="s">
        <v>152</v>
      </c>
      <c r="AU714" s="242" t="s">
        <v>86</v>
      </c>
      <c r="AV714" s="13" t="s">
        <v>84</v>
      </c>
      <c r="AW714" s="13" t="s">
        <v>35</v>
      </c>
      <c r="AX714" s="13" t="s">
        <v>76</v>
      </c>
      <c r="AY714" s="242" t="s">
        <v>140</v>
      </c>
    </row>
    <row r="715" s="14" customFormat="1">
      <c r="A715" s="14"/>
      <c r="B715" s="243"/>
      <c r="C715" s="244"/>
      <c r="D715" s="234" t="s">
        <v>152</v>
      </c>
      <c r="E715" s="245" t="s">
        <v>19</v>
      </c>
      <c r="F715" s="246" t="s">
        <v>86</v>
      </c>
      <c r="G715" s="244"/>
      <c r="H715" s="247">
        <v>2</v>
      </c>
      <c r="I715" s="248"/>
      <c r="J715" s="244"/>
      <c r="K715" s="244"/>
      <c r="L715" s="249"/>
      <c r="M715" s="250"/>
      <c r="N715" s="251"/>
      <c r="O715" s="251"/>
      <c r="P715" s="251"/>
      <c r="Q715" s="251"/>
      <c r="R715" s="251"/>
      <c r="S715" s="251"/>
      <c r="T715" s="252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3" t="s">
        <v>152</v>
      </c>
      <c r="AU715" s="253" t="s">
        <v>86</v>
      </c>
      <c r="AV715" s="14" t="s">
        <v>86</v>
      </c>
      <c r="AW715" s="14" t="s">
        <v>35</v>
      </c>
      <c r="AX715" s="14" t="s">
        <v>76</v>
      </c>
      <c r="AY715" s="253" t="s">
        <v>140</v>
      </c>
    </row>
    <row r="716" s="15" customFormat="1">
      <c r="A716" s="15"/>
      <c r="B716" s="254"/>
      <c r="C716" s="255"/>
      <c r="D716" s="234" t="s">
        <v>152</v>
      </c>
      <c r="E716" s="256" t="s">
        <v>19</v>
      </c>
      <c r="F716" s="257" t="s">
        <v>162</v>
      </c>
      <c r="G716" s="255"/>
      <c r="H716" s="258">
        <v>2</v>
      </c>
      <c r="I716" s="259"/>
      <c r="J716" s="255"/>
      <c r="K716" s="255"/>
      <c r="L716" s="260"/>
      <c r="M716" s="261"/>
      <c r="N716" s="262"/>
      <c r="O716" s="262"/>
      <c r="P716" s="262"/>
      <c r="Q716" s="262"/>
      <c r="R716" s="262"/>
      <c r="S716" s="262"/>
      <c r="T716" s="263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64" t="s">
        <v>152</v>
      </c>
      <c r="AU716" s="264" t="s">
        <v>86</v>
      </c>
      <c r="AV716" s="15" t="s">
        <v>148</v>
      </c>
      <c r="AW716" s="15" t="s">
        <v>35</v>
      </c>
      <c r="AX716" s="15" t="s">
        <v>84</v>
      </c>
      <c r="AY716" s="264" t="s">
        <v>140</v>
      </c>
    </row>
    <row r="717" s="2" customFormat="1" ht="16.5" customHeight="1">
      <c r="A717" s="40"/>
      <c r="B717" s="41"/>
      <c r="C717" s="214" t="s">
        <v>565</v>
      </c>
      <c r="D717" s="214" t="s">
        <v>143</v>
      </c>
      <c r="E717" s="215" t="s">
        <v>566</v>
      </c>
      <c r="F717" s="216" t="s">
        <v>567</v>
      </c>
      <c r="G717" s="217" t="s">
        <v>517</v>
      </c>
      <c r="H717" s="218">
        <v>94</v>
      </c>
      <c r="I717" s="219"/>
      <c r="J717" s="220">
        <f>ROUND(I717*H717,2)</f>
        <v>0</v>
      </c>
      <c r="K717" s="216" t="s">
        <v>147</v>
      </c>
      <c r="L717" s="46"/>
      <c r="M717" s="221" t="s">
        <v>19</v>
      </c>
      <c r="N717" s="222" t="s">
        <v>47</v>
      </c>
      <c r="O717" s="86"/>
      <c r="P717" s="223">
        <f>O717*H717</f>
        <v>0</v>
      </c>
      <c r="Q717" s="223">
        <v>0</v>
      </c>
      <c r="R717" s="223">
        <f>Q717*H717</f>
        <v>0</v>
      </c>
      <c r="S717" s="223">
        <v>0.024</v>
      </c>
      <c r="T717" s="224">
        <f>S717*H717</f>
        <v>2.2560000000000002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25" t="s">
        <v>418</v>
      </c>
      <c r="AT717" s="225" t="s">
        <v>143</v>
      </c>
      <c r="AU717" s="225" t="s">
        <v>86</v>
      </c>
      <c r="AY717" s="19" t="s">
        <v>140</v>
      </c>
      <c r="BE717" s="226">
        <f>IF(N717="základní",J717,0)</f>
        <v>0</v>
      </c>
      <c r="BF717" s="226">
        <f>IF(N717="snížená",J717,0)</f>
        <v>0</v>
      </c>
      <c r="BG717" s="226">
        <f>IF(N717="zákl. přenesená",J717,0)</f>
        <v>0</v>
      </c>
      <c r="BH717" s="226">
        <f>IF(N717="sníž. přenesená",J717,0)</f>
        <v>0</v>
      </c>
      <c r="BI717" s="226">
        <f>IF(N717="nulová",J717,0)</f>
        <v>0</v>
      </c>
      <c r="BJ717" s="19" t="s">
        <v>84</v>
      </c>
      <c r="BK717" s="226">
        <f>ROUND(I717*H717,2)</f>
        <v>0</v>
      </c>
      <c r="BL717" s="19" t="s">
        <v>418</v>
      </c>
      <c r="BM717" s="225" t="s">
        <v>568</v>
      </c>
    </row>
    <row r="718" s="2" customFormat="1">
      <c r="A718" s="40"/>
      <c r="B718" s="41"/>
      <c r="C718" s="42"/>
      <c r="D718" s="227" t="s">
        <v>150</v>
      </c>
      <c r="E718" s="42"/>
      <c r="F718" s="228" t="s">
        <v>569</v>
      </c>
      <c r="G718" s="42"/>
      <c r="H718" s="42"/>
      <c r="I718" s="229"/>
      <c r="J718" s="42"/>
      <c r="K718" s="42"/>
      <c r="L718" s="46"/>
      <c r="M718" s="230"/>
      <c r="N718" s="231"/>
      <c r="O718" s="86"/>
      <c r="P718" s="86"/>
      <c r="Q718" s="86"/>
      <c r="R718" s="86"/>
      <c r="S718" s="86"/>
      <c r="T718" s="87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T718" s="19" t="s">
        <v>150</v>
      </c>
      <c r="AU718" s="19" t="s">
        <v>86</v>
      </c>
    </row>
    <row r="719" s="13" customFormat="1">
      <c r="A719" s="13"/>
      <c r="B719" s="232"/>
      <c r="C719" s="233"/>
      <c r="D719" s="234" t="s">
        <v>152</v>
      </c>
      <c r="E719" s="235" t="s">
        <v>19</v>
      </c>
      <c r="F719" s="236" t="s">
        <v>570</v>
      </c>
      <c r="G719" s="233"/>
      <c r="H719" s="235" t="s">
        <v>19</v>
      </c>
      <c r="I719" s="237"/>
      <c r="J719" s="233"/>
      <c r="K719" s="233"/>
      <c r="L719" s="238"/>
      <c r="M719" s="239"/>
      <c r="N719" s="240"/>
      <c r="O719" s="240"/>
      <c r="P719" s="240"/>
      <c r="Q719" s="240"/>
      <c r="R719" s="240"/>
      <c r="S719" s="240"/>
      <c r="T719" s="241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2" t="s">
        <v>152</v>
      </c>
      <c r="AU719" s="242" t="s">
        <v>86</v>
      </c>
      <c r="AV719" s="13" t="s">
        <v>84</v>
      </c>
      <c r="AW719" s="13" t="s">
        <v>35</v>
      </c>
      <c r="AX719" s="13" t="s">
        <v>76</v>
      </c>
      <c r="AY719" s="242" t="s">
        <v>140</v>
      </c>
    </row>
    <row r="720" s="14" customFormat="1">
      <c r="A720" s="14"/>
      <c r="B720" s="243"/>
      <c r="C720" s="244"/>
      <c r="D720" s="234" t="s">
        <v>152</v>
      </c>
      <c r="E720" s="245" t="s">
        <v>19</v>
      </c>
      <c r="F720" s="246" t="s">
        <v>571</v>
      </c>
      <c r="G720" s="244"/>
      <c r="H720" s="247">
        <v>47</v>
      </c>
      <c r="I720" s="248"/>
      <c r="J720" s="244"/>
      <c r="K720" s="244"/>
      <c r="L720" s="249"/>
      <c r="M720" s="250"/>
      <c r="N720" s="251"/>
      <c r="O720" s="251"/>
      <c r="P720" s="251"/>
      <c r="Q720" s="251"/>
      <c r="R720" s="251"/>
      <c r="S720" s="251"/>
      <c r="T720" s="252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3" t="s">
        <v>152</v>
      </c>
      <c r="AU720" s="253" t="s">
        <v>86</v>
      </c>
      <c r="AV720" s="14" t="s">
        <v>86</v>
      </c>
      <c r="AW720" s="14" t="s">
        <v>35</v>
      </c>
      <c r="AX720" s="14" t="s">
        <v>76</v>
      </c>
      <c r="AY720" s="253" t="s">
        <v>140</v>
      </c>
    </row>
    <row r="721" s="13" customFormat="1">
      <c r="A721" s="13"/>
      <c r="B721" s="232"/>
      <c r="C721" s="233"/>
      <c r="D721" s="234" t="s">
        <v>152</v>
      </c>
      <c r="E721" s="235" t="s">
        <v>19</v>
      </c>
      <c r="F721" s="236" t="s">
        <v>572</v>
      </c>
      <c r="G721" s="233"/>
      <c r="H721" s="235" t="s">
        <v>19</v>
      </c>
      <c r="I721" s="237"/>
      <c r="J721" s="233"/>
      <c r="K721" s="233"/>
      <c r="L721" s="238"/>
      <c r="M721" s="239"/>
      <c r="N721" s="240"/>
      <c r="O721" s="240"/>
      <c r="P721" s="240"/>
      <c r="Q721" s="240"/>
      <c r="R721" s="240"/>
      <c r="S721" s="240"/>
      <c r="T721" s="241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2" t="s">
        <v>152</v>
      </c>
      <c r="AU721" s="242" t="s">
        <v>86</v>
      </c>
      <c r="AV721" s="13" t="s">
        <v>84</v>
      </c>
      <c r="AW721" s="13" t="s">
        <v>35</v>
      </c>
      <c r="AX721" s="13" t="s">
        <v>76</v>
      </c>
      <c r="AY721" s="242" t="s">
        <v>140</v>
      </c>
    </row>
    <row r="722" s="14" customFormat="1">
      <c r="A722" s="14"/>
      <c r="B722" s="243"/>
      <c r="C722" s="244"/>
      <c r="D722" s="234" t="s">
        <v>152</v>
      </c>
      <c r="E722" s="245" t="s">
        <v>19</v>
      </c>
      <c r="F722" s="246" t="s">
        <v>571</v>
      </c>
      <c r="G722" s="244"/>
      <c r="H722" s="247">
        <v>47</v>
      </c>
      <c r="I722" s="248"/>
      <c r="J722" s="244"/>
      <c r="K722" s="244"/>
      <c r="L722" s="249"/>
      <c r="M722" s="250"/>
      <c r="N722" s="251"/>
      <c r="O722" s="251"/>
      <c r="P722" s="251"/>
      <c r="Q722" s="251"/>
      <c r="R722" s="251"/>
      <c r="S722" s="251"/>
      <c r="T722" s="252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3" t="s">
        <v>152</v>
      </c>
      <c r="AU722" s="253" t="s">
        <v>86</v>
      </c>
      <c r="AV722" s="14" t="s">
        <v>86</v>
      </c>
      <c r="AW722" s="14" t="s">
        <v>35</v>
      </c>
      <c r="AX722" s="14" t="s">
        <v>76</v>
      </c>
      <c r="AY722" s="253" t="s">
        <v>140</v>
      </c>
    </row>
    <row r="723" s="15" customFormat="1">
      <c r="A723" s="15"/>
      <c r="B723" s="254"/>
      <c r="C723" s="255"/>
      <c r="D723" s="234" t="s">
        <v>152</v>
      </c>
      <c r="E723" s="256" t="s">
        <v>19</v>
      </c>
      <c r="F723" s="257" t="s">
        <v>162</v>
      </c>
      <c r="G723" s="255"/>
      <c r="H723" s="258">
        <v>94</v>
      </c>
      <c r="I723" s="259"/>
      <c r="J723" s="255"/>
      <c r="K723" s="255"/>
      <c r="L723" s="260"/>
      <c r="M723" s="261"/>
      <c r="N723" s="262"/>
      <c r="O723" s="262"/>
      <c r="P723" s="262"/>
      <c r="Q723" s="262"/>
      <c r="R723" s="262"/>
      <c r="S723" s="262"/>
      <c r="T723" s="263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64" t="s">
        <v>152</v>
      </c>
      <c r="AU723" s="264" t="s">
        <v>86</v>
      </c>
      <c r="AV723" s="15" t="s">
        <v>148</v>
      </c>
      <c r="AW723" s="15" t="s">
        <v>35</v>
      </c>
      <c r="AX723" s="15" t="s">
        <v>84</v>
      </c>
      <c r="AY723" s="264" t="s">
        <v>140</v>
      </c>
    </row>
    <row r="724" s="2" customFormat="1" ht="24.15" customHeight="1">
      <c r="A724" s="40"/>
      <c r="B724" s="41"/>
      <c r="C724" s="214" t="s">
        <v>573</v>
      </c>
      <c r="D724" s="214" t="s">
        <v>143</v>
      </c>
      <c r="E724" s="215" t="s">
        <v>574</v>
      </c>
      <c r="F724" s="216" t="s">
        <v>575</v>
      </c>
      <c r="G724" s="217" t="s">
        <v>517</v>
      </c>
      <c r="H724" s="218">
        <v>1</v>
      </c>
      <c r="I724" s="219"/>
      <c r="J724" s="220">
        <f>ROUND(I724*H724,2)</f>
        <v>0</v>
      </c>
      <c r="K724" s="216" t="s">
        <v>147</v>
      </c>
      <c r="L724" s="46"/>
      <c r="M724" s="221" t="s">
        <v>19</v>
      </c>
      <c r="N724" s="222" t="s">
        <v>47</v>
      </c>
      <c r="O724" s="86"/>
      <c r="P724" s="223">
        <f>O724*H724</f>
        <v>0</v>
      </c>
      <c r="Q724" s="223">
        <v>0</v>
      </c>
      <c r="R724" s="223">
        <f>Q724*H724</f>
        <v>0</v>
      </c>
      <c r="S724" s="223">
        <v>0</v>
      </c>
      <c r="T724" s="224">
        <f>S724*H724</f>
        <v>0</v>
      </c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R724" s="225" t="s">
        <v>418</v>
      </c>
      <c r="AT724" s="225" t="s">
        <v>143</v>
      </c>
      <c r="AU724" s="225" t="s">
        <v>86</v>
      </c>
      <c r="AY724" s="19" t="s">
        <v>140</v>
      </c>
      <c r="BE724" s="226">
        <f>IF(N724="základní",J724,0)</f>
        <v>0</v>
      </c>
      <c r="BF724" s="226">
        <f>IF(N724="snížená",J724,0)</f>
        <v>0</v>
      </c>
      <c r="BG724" s="226">
        <f>IF(N724="zákl. přenesená",J724,0)</f>
        <v>0</v>
      </c>
      <c r="BH724" s="226">
        <f>IF(N724="sníž. přenesená",J724,0)</f>
        <v>0</v>
      </c>
      <c r="BI724" s="226">
        <f>IF(N724="nulová",J724,0)</f>
        <v>0</v>
      </c>
      <c r="BJ724" s="19" t="s">
        <v>84</v>
      </c>
      <c r="BK724" s="226">
        <f>ROUND(I724*H724,2)</f>
        <v>0</v>
      </c>
      <c r="BL724" s="19" t="s">
        <v>418</v>
      </c>
      <c r="BM724" s="225" t="s">
        <v>576</v>
      </c>
    </row>
    <row r="725" s="2" customFormat="1">
      <c r="A725" s="40"/>
      <c r="B725" s="41"/>
      <c r="C725" s="42"/>
      <c r="D725" s="227" t="s">
        <v>150</v>
      </c>
      <c r="E725" s="42"/>
      <c r="F725" s="228" t="s">
        <v>577</v>
      </c>
      <c r="G725" s="42"/>
      <c r="H725" s="42"/>
      <c r="I725" s="229"/>
      <c r="J725" s="42"/>
      <c r="K725" s="42"/>
      <c r="L725" s="46"/>
      <c r="M725" s="230"/>
      <c r="N725" s="231"/>
      <c r="O725" s="86"/>
      <c r="P725" s="86"/>
      <c r="Q725" s="86"/>
      <c r="R725" s="86"/>
      <c r="S725" s="86"/>
      <c r="T725" s="87"/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T725" s="19" t="s">
        <v>150</v>
      </c>
      <c r="AU725" s="19" t="s">
        <v>86</v>
      </c>
    </row>
    <row r="726" s="13" customFormat="1">
      <c r="A726" s="13"/>
      <c r="B726" s="232"/>
      <c r="C726" s="233"/>
      <c r="D726" s="234" t="s">
        <v>152</v>
      </c>
      <c r="E726" s="235" t="s">
        <v>19</v>
      </c>
      <c r="F726" s="236" t="s">
        <v>578</v>
      </c>
      <c r="G726" s="233"/>
      <c r="H726" s="235" t="s">
        <v>19</v>
      </c>
      <c r="I726" s="237"/>
      <c r="J726" s="233"/>
      <c r="K726" s="233"/>
      <c r="L726" s="238"/>
      <c r="M726" s="239"/>
      <c r="N726" s="240"/>
      <c r="O726" s="240"/>
      <c r="P726" s="240"/>
      <c r="Q726" s="240"/>
      <c r="R726" s="240"/>
      <c r="S726" s="240"/>
      <c r="T726" s="241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2" t="s">
        <v>152</v>
      </c>
      <c r="AU726" s="242" t="s">
        <v>86</v>
      </c>
      <c r="AV726" s="13" t="s">
        <v>84</v>
      </c>
      <c r="AW726" s="13" t="s">
        <v>35</v>
      </c>
      <c r="AX726" s="13" t="s">
        <v>76</v>
      </c>
      <c r="AY726" s="242" t="s">
        <v>140</v>
      </c>
    </row>
    <row r="727" s="14" customFormat="1">
      <c r="A727" s="14"/>
      <c r="B727" s="243"/>
      <c r="C727" s="244"/>
      <c r="D727" s="234" t="s">
        <v>152</v>
      </c>
      <c r="E727" s="245" t="s">
        <v>19</v>
      </c>
      <c r="F727" s="246" t="s">
        <v>84</v>
      </c>
      <c r="G727" s="244"/>
      <c r="H727" s="247">
        <v>1</v>
      </c>
      <c r="I727" s="248"/>
      <c r="J727" s="244"/>
      <c r="K727" s="244"/>
      <c r="L727" s="249"/>
      <c r="M727" s="250"/>
      <c r="N727" s="251"/>
      <c r="O727" s="251"/>
      <c r="P727" s="251"/>
      <c r="Q727" s="251"/>
      <c r="R727" s="251"/>
      <c r="S727" s="251"/>
      <c r="T727" s="252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3" t="s">
        <v>152</v>
      </c>
      <c r="AU727" s="253" t="s">
        <v>86</v>
      </c>
      <c r="AV727" s="14" t="s">
        <v>86</v>
      </c>
      <c r="AW727" s="14" t="s">
        <v>35</v>
      </c>
      <c r="AX727" s="14" t="s">
        <v>76</v>
      </c>
      <c r="AY727" s="253" t="s">
        <v>140</v>
      </c>
    </row>
    <row r="728" s="15" customFormat="1">
      <c r="A728" s="15"/>
      <c r="B728" s="254"/>
      <c r="C728" s="255"/>
      <c r="D728" s="234" t="s">
        <v>152</v>
      </c>
      <c r="E728" s="256" t="s">
        <v>19</v>
      </c>
      <c r="F728" s="257" t="s">
        <v>162</v>
      </c>
      <c r="G728" s="255"/>
      <c r="H728" s="258">
        <v>1</v>
      </c>
      <c r="I728" s="259"/>
      <c r="J728" s="255"/>
      <c r="K728" s="255"/>
      <c r="L728" s="260"/>
      <c r="M728" s="261"/>
      <c r="N728" s="262"/>
      <c r="O728" s="262"/>
      <c r="P728" s="262"/>
      <c r="Q728" s="262"/>
      <c r="R728" s="262"/>
      <c r="S728" s="262"/>
      <c r="T728" s="263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64" t="s">
        <v>152</v>
      </c>
      <c r="AU728" s="264" t="s">
        <v>86</v>
      </c>
      <c r="AV728" s="15" t="s">
        <v>148</v>
      </c>
      <c r="AW728" s="15" t="s">
        <v>35</v>
      </c>
      <c r="AX728" s="15" t="s">
        <v>84</v>
      </c>
      <c r="AY728" s="264" t="s">
        <v>140</v>
      </c>
    </row>
    <row r="729" s="2" customFormat="1" ht="16.5" customHeight="1">
      <c r="A729" s="40"/>
      <c r="B729" s="41"/>
      <c r="C729" s="265" t="s">
        <v>579</v>
      </c>
      <c r="D729" s="265" t="s">
        <v>521</v>
      </c>
      <c r="E729" s="266" t="s">
        <v>580</v>
      </c>
      <c r="F729" s="267" t="s">
        <v>581</v>
      </c>
      <c r="G729" s="268" t="s">
        <v>362</v>
      </c>
      <c r="H729" s="269">
        <v>6.5999999999999996</v>
      </c>
      <c r="I729" s="270"/>
      <c r="J729" s="271">
        <f>ROUND(I729*H729,2)</f>
        <v>0</v>
      </c>
      <c r="K729" s="267" t="s">
        <v>19</v>
      </c>
      <c r="L729" s="272"/>
      <c r="M729" s="273" t="s">
        <v>19</v>
      </c>
      <c r="N729" s="274" t="s">
        <v>47</v>
      </c>
      <c r="O729" s="86"/>
      <c r="P729" s="223">
        <f>O729*H729</f>
        <v>0</v>
      </c>
      <c r="Q729" s="223">
        <v>0.001</v>
      </c>
      <c r="R729" s="223">
        <f>Q729*H729</f>
        <v>0.0066</v>
      </c>
      <c r="S729" s="223">
        <v>0</v>
      </c>
      <c r="T729" s="224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25" t="s">
        <v>524</v>
      </c>
      <c r="AT729" s="225" t="s">
        <v>521</v>
      </c>
      <c r="AU729" s="225" t="s">
        <v>86</v>
      </c>
      <c r="AY729" s="19" t="s">
        <v>140</v>
      </c>
      <c r="BE729" s="226">
        <f>IF(N729="základní",J729,0)</f>
        <v>0</v>
      </c>
      <c r="BF729" s="226">
        <f>IF(N729="snížená",J729,0)</f>
        <v>0</v>
      </c>
      <c r="BG729" s="226">
        <f>IF(N729="zákl. přenesená",J729,0)</f>
        <v>0</v>
      </c>
      <c r="BH729" s="226">
        <f>IF(N729="sníž. přenesená",J729,0)</f>
        <v>0</v>
      </c>
      <c r="BI729" s="226">
        <f>IF(N729="nulová",J729,0)</f>
        <v>0</v>
      </c>
      <c r="BJ729" s="19" t="s">
        <v>84</v>
      </c>
      <c r="BK729" s="226">
        <f>ROUND(I729*H729,2)</f>
        <v>0</v>
      </c>
      <c r="BL729" s="19" t="s">
        <v>418</v>
      </c>
      <c r="BM729" s="225" t="s">
        <v>582</v>
      </c>
    </row>
    <row r="730" s="13" customFormat="1">
      <c r="A730" s="13"/>
      <c r="B730" s="232"/>
      <c r="C730" s="233"/>
      <c r="D730" s="234" t="s">
        <v>152</v>
      </c>
      <c r="E730" s="235" t="s">
        <v>19</v>
      </c>
      <c r="F730" s="236" t="s">
        <v>578</v>
      </c>
      <c r="G730" s="233"/>
      <c r="H730" s="235" t="s">
        <v>19</v>
      </c>
      <c r="I730" s="237"/>
      <c r="J730" s="233"/>
      <c r="K730" s="233"/>
      <c r="L730" s="238"/>
      <c r="M730" s="239"/>
      <c r="N730" s="240"/>
      <c r="O730" s="240"/>
      <c r="P730" s="240"/>
      <c r="Q730" s="240"/>
      <c r="R730" s="240"/>
      <c r="S730" s="240"/>
      <c r="T730" s="241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2" t="s">
        <v>152</v>
      </c>
      <c r="AU730" s="242" t="s">
        <v>86</v>
      </c>
      <c r="AV730" s="13" t="s">
        <v>84</v>
      </c>
      <c r="AW730" s="13" t="s">
        <v>35</v>
      </c>
      <c r="AX730" s="13" t="s">
        <v>76</v>
      </c>
      <c r="AY730" s="242" t="s">
        <v>140</v>
      </c>
    </row>
    <row r="731" s="14" customFormat="1">
      <c r="A731" s="14"/>
      <c r="B731" s="243"/>
      <c r="C731" s="244"/>
      <c r="D731" s="234" t="s">
        <v>152</v>
      </c>
      <c r="E731" s="245" t="s">
        <v>19</v>
      </c>
      <c r="F731" s="246" t="s">
        <v>583</v>
      </c>
      <c r="G731" s="244"/>
      <c r="H731" s="247">
        <v>6.5999999999999996</v>
      </c>
      <c r="I731" s="248"/>
      <c r="J731" s="244"/>
      <c r="K731" s="244"/>
      <c r="L731" s="249"/>
      <c r="M731" s="250"/>
      <c r="N731" s="251"/>
      <c r="O731" s="251"/>
      <c r="P731" s="251"/>
      <c r="Q731" s="251"/>
      <c r="R731" s="251"/>
      <c r="S731" s="251"/>
      <c r="T731" s="252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3" t="s">
        <v>152</v>
      </c>
      <c r="AU731" s="253" t="s">
        <v>86</v>
      </c>
      <c r="AV731" s="14" t="s">
        <v>86</v>
      </c>
      <c r="AW731" s="14" t="s">
        <v>35</v>
      </c>
      <c r="AX731" s="14" t="s">
        <v>76</v>
      </c>
      <c r="AY731" s="253" t="s">
        <v>140</v>
      </c>
    </row>
    <row r="732" s="15" customFormat="1">
      <c r="A732" s="15"/>
      <c r="B732" s="254"/>
      <c r="C732" s="255"/>
      <c r="D732" s="234" t="s">
        <v>152</v>
      </c>
      <c r="E732" s="256" t="s">
        <v>19</v>
      </c>
      <c r="F732" s="257" t="s">
        <v>162</v>
      </c>
      <c r="G732" s="255"/>
      <c r="H732" s="258">
        <v>6.5999999999999996</v>
      </c>
      <c r="I732" s="259"/>
      <c r="J732" s="255"/>
      <c r="K732" s="255"/>
      <c r="L732" s="260"/>
      <c r="M732" s="261"/>
      <c r="N732" s="262"/>
      <c r="O732" s="262"/>
      <c r="P732" s="262"/>
      <c r="Q732" s="262"/>
      <c r="R732" s="262"/>
      <c r="S732" s="262"/>
      <c r="T732" s="263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64" t="s">
        <v>152</v>
      </c>
      <c r="AU732" s="264" t="s">
        <v>86</v>
      </c>
      <c r="AV732" s="15" t="s">
        <v>148</v>
      </c>
      <c r="AW732" s="15" t="s">
        <v>35</v>
      </c>
      <c r="AX732" s="15" t="s">
        <v>84</v>
      </c>
      <c r="AY732" s="264" t="s">
        <v>140</v>
      </c>
    </row>
    <row r="733" s="2" customFormat="1" ht="16.5" customHeight="1">
      <c r="A733" s="40"/>
      <c r="B733" s="41"/>
      <c r="C733" s="265" t="s">
        <v>584</v>
      </c>
      <c r="D733" s="265" t="s">
        <v>521</v>
      </c>
      <c r="E733" s="266" t="s">
        <v>585</v>
      </c>
      <c r="F733" s="267" t="s">
        <v>586</v>
      </c>
      <c r="G733" s="268" t="s">
        <v>362</v>
      </c>
      <c r="H733" s="269">
        <v>6.9299999999999997</v>
      </c>
      <c r="I733" s="270"/>
      <c r="J733" s="271">
        <f>ROUND(I733*H733,2)</f>
        <v>0</v>
      </c>
      <c r="K733" s="267" t="s">
        <v>19</v>
      </c>
      <c r="L733" s="272"/>
      <c r="M733" s="273" t="s">
        <v>19</v>
      </c>
      <c r="N733" s="274" t="s">
        <v>47</v>
      </c>
      <c r="O733" s="86"/>
      <c r="P733" s="223">
        <f>O733*H733</f>
        <v>0</v>
      </c>
      <c r="Q733" s="223">
        <v>0.00010000000000000001</v>
      </c>
      <c r="R733" s="223">
        <f>Q733*H733</f>
        <v>0.00069300000000000004</v>
      </c>
      <c r="S733" s="223">
        <v>0</v>
      </c>
      <c r="T733" s="224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25" t="s">
        <v>524</v>
      </c>
      <c r="AT733" s="225" t="s">
        <v>521</v>
      </c>
      <c r="AU733" s="225" t="s">
        <v>86</v>
      </c>
      <c r="AY733" s="19" t="s">
        <v>140</v>
      </c>
      <c r="BE733" s="226">
        <f>IF(N733="základní",J733,0)</f>
        <v>0</v>
      </c>
      <c r="BF733" s="226">
        <f>IF(N733="snížená",J733,0)</f>
        <v>0</v>
      </c>
      <c r="BG733" s="226">
        <f>IF(N733="zákl. přenesená",J733,0)</f>
        <v>0</v>
      </c>
      <c r="BH733" s="226">
        <f>IF(N733="sníž. přenesená",J733,0)</f>
        <v>0</v>
      </c>
      <c r="BI733" s="226">
        <f>IF(N733="nulová",J733,0)</f>
        <v>0</v>
      </c>
      <c r="BJ733" s="19" t="s">
        <v>84</v>
      </c>
      <c r="BK733" s="226">
        <f>ROUND(I733*H733,2)</f>
        <v>0</v>
      </c>
      <c r="BL733" s="19" t="s">
        <v>418</v>
      </c>
      <c r="BM733" s="225" t="s">
        <v>587</v>
      </c>
    </row>
    <row r="734" s="13" customFormat="1">
      <c r="A734" s="13"/>
      <c r="B734" s="232"/>
      <c r="C734" s="233"/>
      <c r="D734" s="234" t="s">
        <v>152</v>
      </c>
      <c r="E734" s="235" t="s">
        <v>19</v>
      </c>
      <c r="F734" s="236" t="s">
        <v>578</v>
      </c>
      <c r="G734" s="233"/>
      <c r="H734" s="235" t="s">
        <v>19</v>
      </c>
      <c r="I734" s="237"/>
      <c r="J734" s="233"/>
      <c r="K734" s="233"/>
      <c r="L734" s="238"/>
      <c r="M734" s="239"/>
      <c r="N734" s="240"/>
      <c r="O734" s="240"/>
      <c r="P734" s="240"/>
      <c r="Q734" s="240"/>
      <c r="R734" s="240"/>
      <c r="S734" s="240"/>
      <c r="T734" s="241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2" t="s">
        <v>152</v>
      </c>
      <c r="AU734" s="242" t="s">
        <v>86</v>
      </c>
      <c r="AV734" s="13" t="s">
        <v>84</v>
      </c>
      <c r="AW734" s="13" t="s">
        <v>35</v>
      </c>
      <c r="AX734" s="13" t="s">
        <v>76</v>
      </c>
      <c r="AY734" s="242" t="s">
        <v>140</v>
      </c>
    </row>
    <row r="735" s="14" customFormat="1">
      <c r="A735" s="14"/>
      <c r="B735" s="243"/>
      <c r="C735" s="244"/>
      <c r="D735" s="234" t="s">
        <v>152</v>
      </c>
      <c r="E735" s="245" t="s">
        <v>19</v>
      </c>
      <c r="F735" s="246" t="s">
        <v>583</v>
      </c>
      <c r="G735" s="244"/>
      <c r="H735" s="247">
        <v>6.5999999999999996</v>
      </c>
      <c r="I735" s="248"/>
      <c r="J735" s="244"/>
      <c r="K735" s="244"/>
      <c r="L735" s="249"/>
      <c r="M735" s="250"/>
      <c r="N735" s="251"/>
      <c r="O735" s="251"/>
      <c r="P735" s="251"/>
      <c r="Q735" s="251"/>
      <c r="R735" s="251"/>
      <c r="S735" s="251"/>
      <c r="T735" s="252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3" t="s">
        <v>152</v>
      </c>
      <c r="AU735" s="253" t="s">
        <v>86</v>
      </c>
      <c r="AV735" s="14" t="s">
        <v>86</v>
      </c>
      <c r="AW735" s="14" t="s">
        <v>35</v>
      </c>
      <c r="AX735" s="14" t="s">
        <v>76</v>
      </c>
      <c r="AY735" s="253" t="s">
        <v>140</v>
      </c>
    </row>
    <row r="736" s="15" customFormat="1">
      <c r="A736" s="15"/>
      <c r="B736" s="254"/>
      <c r="C736" s="255"/>
      <c r="D736" s="234" t="s">
        <v>152</v>
      </c>
      <c r="E736" s="256" t="s">
        <v>19</v>
      </c>
      <c r="F736" s="257" t="s">
        <v>162</v>
      </c>
      <c r="G736" s="255"/>
      <c r="H736" s="258">
        <v>6.5999999999999996</v>
      </c>
      <c r="I736" s="259"/>
      <c r="J736" s="255"/>
      <c r="K736" s="255"/>
      <c r="L736" s="260"/>
      <c r="M736" s="261"/>
      <c r="N736" s="262"/>
      <c r="O736" s="262"/>
      <c r="P736" s="262"/>
      <c r="Q736" s="262"/>
      <c r="R736" s="262"/>
      <c r="S736" s="262"/>
      <c r="T736" s="263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64" t="s">
        <v>152</v>
      </c>
      <c r="AU736" s="264" t="s">
        <v>86</v>
      </c>
      <c r="AV736" s="15" t="s">
        <v>148</v>
      </c>
      <c r="AW736" s="15" t="s">
        <v>35</v>
      </c>
      <c r="AX736" s="15" t="s">
        <v>84</v>
      </c>
      <c r="AY736" s="264" t="s">
        <v>140</v>
      </c>
    </row>
    <row r="737" s="14" customFormat="1">
      <c r="A737" s="14"/>
      <c r="B737" s="243"/>
      <c r="C737" s="244"/>
      <c r="D737" s="234" t="s">
        <v>152</v>
      </c>
      <c r="E737" s="244"/>
      <c r="F737" s="246" t="s">
        <v>588</v>
      </c>
      <c r="G737" s="244"/>
      <c r="H737" s="247">
        <v>6.9299999999999997</v>
      </c>
      <c r="I737" s="248"/>
      <c r="J737" s="244"/>
      <c r="K737" s="244"/>
      <c r="L737" s="249"/>
      <c r="M737" s="250"/>
      <c r="N737" s="251"/>
      <c r="O737" s="251"/>
      <c r="P737" s="251"/>
      <c r="Q737" s="251"/>
      <c r="R737" s="251"/>
      <c r="S737" s="251"/>
      <c r="T737" s="252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3" t="s">
        <v>152</v>
      </c>
      <c r="AU737" s="253" t="s">
        <v>86</v>
      </c>
      <c r="AV737" s="14" t="s">
        <v>86</v>
      </c>
      <c r="AW737" s="14" t="s">
        <v>4</v>
      </c>
      <c r="AX737" s="14" t="s">
        <v>84</v>
      </c>
      <c r="AY737" s="253" t="s">
        <v>140</v>
      </c>
    </row>
    <row r="738" s="2" customFormat="1" ht="21.75" customHeight="1">
      <c r="A738" s="40"/>
      <c r="B738" s="41"/>
      <c r="C738" s="214" t="s">
        <v>589</v>
      </c>
      <c r="D738" s="214" t="s">
        <v>143</v>
      </c>
      <c r="E738" s="215" t="s">
        <v>590</v>
      </c>
      <c r="F738" s="216" t="s">
        <v>591</v>
      </c>
      <c r="G738" s="217" t="s">
        <v>362</v>
      </c>
      <c r="H738" s="218">
        <v>4.4000000000000004</v>
      </c>
      <c r="I738" s="219"/>
      <c r="J738" s="220">
        <f>ROUND(I738*H738,2)</f>
        <v>0</v>
      </c>
      <c r="K738" s="216" t="s">
        <v>147</v>
      </c>
      <c r="L738" s="46"/>
      <c r="M738" s="221" t="s">
        <v>19</v>
      </c>
      <c r="N738" s="222" t="s">
        <v>47</v>
      </c>
      <c r="O738" s="86"/>
      <c r="P738" s="223">
        <f>O738*H738</f>
        <v>0</v>
      </c>
      <c r="Q738" s="223">
        <v>0</v>
      </c>
      <c r="R738" s="223">
        <f>Q738*H738</f>
        <v>0</v>
      </c>
      <c r="S738" s="223">
        <v>0</v>
      </c>
      <c r="T738" s="224">
        <f>S738*H738</f>
        <v>0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25" t="s">
        <v>418</v>
      </c>
      <c r="AT738" s="225" t="s">
        <v>143</v>
      </c>
      <c r="AU738" s="225" t="s">
        <v>86</v>
      </c>
      <c r="AY738" s="19" t="s">
        <v>140</v>
      </c>
      <c r="BE738" s="226">
        <f>IF(N738="základní",J738,0)</f>
        <v>0</v>
      </c>
      <c r="BF738" s="226">
        <f>IF(N738="snížená",J738,0)</f>
        <v>0</v>
      </c>
      <c r="BG738" s="226">
        <f>IF(N738="zákl. přenesená",J738,0)</f>
        <v>0</v>
      </c>
      <c r="BH738" s="226">
        <f>IF(N738="sníž. přenesená",J738,0)</f>
        <v>0</v>
      </c>
      <c r="BI738" s="226">
        <f>IF(N738="nulová",J738,0)</f>
        <v>0</v>
      </c>
      <c r="BJ738" s="19" t="s">
        <v>84</v>
      </c>
      <c r="BK738" s="226">
        <f>ROUND(I738*H738,2)</f>
        <v>0</v>
      </c>
      <c r="BL738" s="19" t="s">
        <v>418</v>
      </c>
      <c r="BM738" s="225" t="s">
        <v>592</v>
      </c>
    </row>
    <row r="739" s="2" customFormat="1">
      <c r="A739" s="40"/>
      <c r="B739" s="41"/>
      <c r="C739" s="42"/>
      <c r="D739" s="227" t="s">
        <v>150</v>
      </c>
      <c r="E739" s="42"/>
      <c r="F739" s="228" t="s">
        <v>593</v>
      </c>
      <c r="G739" s="42"/>
      <c r="H739" s="42"/>
      <c r="I739" s="229"/>
      <c r="J739" s="42"/>
      <c r="K739" s="42"/>
      <c r="L739" s="46"/>
      <c r="M739" s="230"/>
      <c r="N739" s="231"/>
      <c r="O739" s="86"/>
      <c r="P739" s="86"/>
      <c r="Q739" s="86"/>
      <c r="R739" s="86"/>
      <c r="S739" s="86"/>
      <c r="T739" s="87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T739" s="19" t="s">
        <v>150</v>
      </c>
      <c r="AU739" s="19" t="s">
        <v>86</v>
      </c>
    </row>
    <row r="740" s="13" customFormat="1">
      <c r="A740" s="13"/>
      <c r="B740" s="232"/>
      <c r="C740" s="233"/>
      <c r="D740" s="234" t="s">
        <v>152</v>
      </c>
      <c r="E740" s="235" t="s">
        <v>19</v>
      </c>
      <c r="F740" s="236" t="s">
        <v>594</v>
      </c>
      <c r="G740" s="233"/>
      <c r="H740" s="235" t="s">
        <v>19</v>
      </c>
      <c r="I740" s="237"/>
      <c r="J740" s="233"/>
      <c r="K740" s="233"/>
      <c r="L740" s="238"/>
      <c r="M740" s="239"/>
      <c r="N740" s="240"/>
      <c r="O740" s="240"/>
      <c r="P740" s="240"/>
      <c r="Q740" s="240"/>
      <c r="R740" s="240"/>
      <c r="S740" s="240"/>
      <c r="T740" s="241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2" t="s">
        <v>152</v>
      </c>
      <c r="AU740" s="242" t="s">
        <v>86</v>
      </c>
      <c r="AV740" s="13" t="s">
        <v>84</v>
      </c>
      <c r="AW740" s="13" t="s">
        <v>35</v>
      </c>
      <c r="AX740" s="13" t="s">
        <v>76</v>
      </c>
      <c r="AY740" s="242" t="s">
        <v>140</v>
      </c>
    </row>
    <row r="741" s="14" customFormat="1">
      <c r="A741" s="14"/>
      <c r="B741" s="243"/>
      <c r="C741" s="244"/>
      <c r="D741" s="234" t="s">
        <v>152</v>
      </c>
      <c r="E741" s="245" t="s">
        <v>19</v>
      </c>
      <c r="F741" s="246" t="s">
        <v>595</v>
      </c>
      <c r="G741" s="244"/>
      <c r="H741" s="247">
        <v>4.4000000000000004</v>
      </c>
      <c r="I741" s="248"/>
      <c r="J741" s="244"/>
      <c r="K741" s="244"/>
      <c r="L741" s="249"/>
      <c r="M741" s="250"/>
      <c r="N741" s="251"/>
      <c r="O741" s="251"/>
      <c r="P741" s="251"/>
      <c r="Q741" s="251"/>
      <c r="R741" s="251"/>
      <c r="S741" s="251"/>
      <c r="T741" s="252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3" t="s">
        <v>152</v>
      </c>
      <c r="AU741" s="253" t="s">
        <v>86</v>
      </c>
      <c r="AV741" s="14" t="s">
        <v>86</v>
      </c>
      <c r="AW741" s="14" t="s">
        <v>35</v>
      </c>
      <c r="AX741" s="14" t="s">
        <v>76</v>
      </c>
      <c r="AY741" s="253" t="s">
        <v>140</v>
      </c>
    </row>
    <row r="742" s="15" customFormat="1">
      <c r="A742" s="15"/>
      <c r="B742" s="254"/>
      <c r="C742" s="255"/>
      <c r="D742" s="234" t="s">
        <v>152</v>
      </c>
      <c r="E742" s="256" t="s">
        <v>19</v>
      </c>
      <c r="F742" s="257" t="s">
        <v>162</v>
      </c>
      <c r="G742" s="255"/>
      <c r="H742" s="258">
        <v>4.4000000000000004</v>
      </c>
      <c r="I742" s="259"/>
      <c r="J742" s="255"/>
      <c r="K742" s="255"/>
      <c r="L742" s="260"/>
      <c r="M742" s="261"/>
      <c r="N742" s="262"/>
      <c r="O742" s="262"/>
      <c r="P742" s="262"/>
      <c r="Q742" s="262"/>
      <c r="R742" s="262"/>
      <c r="S742" s="262"/>
      <c r="T742" s="263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64" t="s">
        <v>152</v>
      </c>
      <c r="AU742" s="264" t="s">
        <v>86</v>
      </c>
      <c r="AV742" s="15" t="s">
        <v>148</v>
      </c>
      <c r="AW742" s="15" t="s">
        <v>35</v>
      </c>
      <c r="AX742" s="15" t="s">
        <v>84</v>
      </c>
      <c r="AY742" s="264" t="s">
        <v>140</v>
      </c>
    </row>
    <row r="743" s="2" customFormat="1" ht="16.5" customHeight="1">
      <c r="A743" s="40"/>
      <c r="B743" s="41"/>
      <c r="C743" s="265" t="s">
        <v>596</v>
      </c>
      <c r="D743" s="265" t="s">
        <v>521</v>
      </c>
      <c r="E743" s="266" t="s">
        <v>597</v>
      </c>
      <c r="F743" s="267" t="s">
        <v>598</v>
      </c>
      <c r="G743" s="268" t="s">
        <v>146</v>
      </c>
      <c r="H743" s="269">
        <v>0.79200000000000004</v>
      </c>
      <c r="I743" s="270"/>
      <c r="J743" s="271">
        <f>ROUND(I743*H743,2)</f>
        <v>0</v>
      </c>
      <c r="K743" s="267" t="s">
        <v>19</v>
      </c>
      <c r="L743" s="272"/>
      <c r="M743" s="273" t="s">
        <v>19</v>
      </c>
      <c r="N743" s="274" t="s">
        <v>47</v>
      </c>
      <c r="O743" s="86"/>
      <c r="P743" s="223">
        <f>O743*H743</f>
        <v>0</v>
      </c>
      <c r="Q743" s="223">
        <v>0.0091800000000000007</v>
      </c>
      <c r="R743" s="223">
        <f>Q743*H743</f>
        <v>0.0072705600000000006</v>
      </c>
      <c r="S743" s="223">
        <v>0</v>
      </c>
      <c r="T743" s="224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25" t="s">
        <v>524</v>
      </c>
      <c r="AT743" s="225" t="s">
        <v>521</v>
      </c>
      <c r="AU743" s="225" t="s">
        <v>86</v>
      </c>
      <c r="AY743" s="19" t="s">
        <v>140</v>
      </c>
      <c r="BE743" s="226">
        <f>IF(N743="základní",J743,0)</f>
        <v>0</v>
      </c>
      <c r="BF743" s="226">
        <f>IF(N743="snížená",J743,0)</f>
        <v>0</v>
      </c>
      <c r="BG743" s="226">
        <f>IF(N743="zákl. přenesená",J743,0)</f>
        <v>0</v>
      </c>
      <c r="BH743" s="226">
        <f>IF(N743="sníž. přenesená",J743,0)</f>
        <v>0</v>
      </c>
      <c r="BI743" s="226">
        <f>IF(N743="nulová",J743,0)</f>
        <v>0</v>
      </c>
      <c r="BJ743" s="19" t="s">
        <v>84</v>
      </c>
      <c r="BK743" s="226">
        <f>ROUND(I743*H743,2)</f>
        <v>0</v>
      </c>
      <c r="BL743" s="19" t="s">
        <v>418</v>
      </c>
      <c r="BM743" s="225" t="s">
        <v>599</v>
      </c>
    </row>
    <row r="744" s="13" customFormat="1">
      <c r="A744" s="13"/>
      <c r="B744" s="232"/>
      <c r="C744" s="233"/>
      <c r="D744" s="234" t="s">
        <v>152</v>
      </c>
      <c r="E744" s="235" t="s">
        <v>19</v>
      </c>
      <c r="F744" s="236" t="s">
        <v>594</v>
      </c>
      <c r="G744" s="233"/>
      <c r="H744" s="235" t="s">
        <v>19</v>
      </c>
      <c r="I744" s="237"/>
      <c r="J744" s="233"/>
      <c r="K744" s="233"/>
      <c r="L744" s="238"/>
      <c r="M744" s="239"/>
      <c r="N744" s="240"/>
      <c r="O744" s="240"/>
      <c r="P744" s="240"/>
      <c r="Q744" s="240"/>
      <c r="R744" s="240"/>
      <c r="S744" s="240"/>
      <c r="T744" s="241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2" t="s">
        <v>152</v>
      </c>
      <c r="AU744" s="242" t="s">
        <v>86</v>
      </c>
      <c r="AV744" s="13" t="s">
        <v>84</v>
      </c>
      <c r="AW744" s="13" t="s">
        <v>35</v>
      </c>
      <c r="AX744" s="13" t="s">
        <v>76</v>
      </c>
      <c r="AY744" s="242" t="s">
        <v>140</v>
      </c>
    </row>
    <row r="745" s="14" customFormat="1">
      <c r="A745" s="14"/>
      <c r="B745" s="243"/>
      <c r="C745" s="244"/>
      <c r="D745" s="234" t="s">
        <v>152</v>
      </c>
      <c r="E745" s="245" t="s">
        <v>19</v>
      </c>
      <c r="F745" s="246" t="s">
        <v>600</v>
      </c>
      <c r="G745" s="244"/>
      <c r="H745" s="247">
        <v>0.66000000000000003</v>
      </c>
      <c r="I745" s="248"/>
      <c r="J745" s="244"/>
      <c r="K745" s="244"/>
      <c r="L745" s="249"/>
      <c r="M745" s="250"/>
      <c r="N745" s="251"/>
      <c r="O745" s="251"/>
      <c r="P745" s="251"/>
      <c r="Q745" s="251"/>
      <c r="R745" s="251"/>
      <c r="S745" s="251"/>
      <c r="T745" s="252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3" t="s">
        <v>152</v>
      </c>
      <c r="AU745" s="253" t="s">
        <v>86</v>
      </c>
      <c r="AV745" s="14" t="s">
        <v>86</v>
      </c>
      <c r="AW745" s="14" t="s">
        <v>35</v>
      </c>
      <c r="AX745" s="14" t="s">
        <v>76</v>
      </c>
      <c r="AY745" s="253" t="s">
        <v>140</v>
      </c>
    </row>
    <row r="746" s="15" customFormat="1">
      <c r="A746" s="15"/>
      <c r="B746" s="254"/>
      <c r="C746" s="255"/>
      <c r="D746" s="234" t="s">
        <v>152</v>
      </c>
      <c r="E746" s="256" t="s">
        <v>19</v>
      </c>
      <c r="F746" s="257" t="s">
        <v>162</v>
      </c>
      <c r="G746" s="255"/>
      <c r="H746" s="258">
        <v>0.66000000000000003</v>
      </c>
      <c r="I746" s="259"/>
      <c r="J746" s="255"/>
      <c r="K746" s="255"/>
      <c r="L746" s="260"/>
      <c r="M746" s="261"/>
      <c r="N746" s="262"/>
      <c r="O746" s="262"/>
      <c r="P746" s="262"/>
      <c r="Q746" s="262"/>
      <c r="R746" s="262"/>
      <c r="S746" s="262"/>
      <c r="T746" s="263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64" t="s">
        <v>152</v>
      </c>
      <c r="AU746" s="264" t="s">
        <v>86</v>
      </c>
      <c r="AV746" s="15" t="s">
        <v>148</v>
      </c>
      <c r="AW746" s="15" t="s">
        <v>35</v>
      </c>
      <c r="AX746" s="15" t="s">
        <v>84</v>
      </c>
      <c r="AY746" s="264" t="s">
        <v>140</v>
      </c>
    </row>
    <row r="747" s="14" customFormat="1">
      <c r="A747" s="14"/>
      <c r="B747" s="243"/>
      <c r="C747" s="244"/>
      <c r="D747" s="234" t="s">
        <v>152</v>
      </c>
      <c r="E747" s="244"/>
      <c r="F747" s="246" t="s">
        <v>601</v>
      </c>
      <c r="G747" s="244"/>
      <c r="H747" s="247">
        <v>0.79200000000000004</v>
      </c>
      <c r="I747" s="248"/>
      <c r="J747" s="244"/>
      <c r="K747" s="244"/>
      <c r="L747" s="249"/>
      <c r="M747" s="250"/>
      <c r="N747" s="251"/>
      <c r="O747" s="251"/>
      <c r="P747" s="251"/>
      <c r="Q747" s="251"/>
      <c r="R747" s="251"/>
      <c r="S747" s="251"/>
      <c r="T747" s="252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3" t="s">
        <v>152</v>
      </c>
      <c r="AU747" s="253" t="s">
        <v>86</v>
      </c>
      <c r="AV747" s="14" t="s">
        <v>86</v>
      </c>
      <c r="AW747" s="14" t="s">
        <v>4</v>
      </c>
      <c r="AX747" s="14" t="s">
        <v>84</v>
      </c>
      <c r="AY747" s="253" t="s">
        <v>140</v>
      </c>
    </row>
    <row r="748" s="2" customFormat="1" ht="24.15" customHeight="1">
      <c r="A748" s="40"/>
      <c r="B748" s="41"/>
      <c r="C748" s="214" t="s">
        <v>602</v>
      </c>
      <c r="D748" s="214" t="s">
        <v>143</v>
      </c>
      <c r="E748" s="215" t="s">
        <v>603</v>
      </c>
      <c r="F748" s="216" t="s">
        <v>604</v>
      </c>
      <c r="G748" s="217" t="s">
        <v>535</v>
      </c>
      <c r="H748" s="276"/>
      <c r="I748" s="219"/>
      <c r="J748" s="220">
        <f>ROUND(I748*H748,2)</f>
        <v>0</v>
      </c>
      <c r="K748" s="216" t="s">
        <v>147</v>
      </c>
      <c r="L748" s="46"/>
      <c r="M748" s="221" t="s">
        <v>19</v>
      </c>
      <c r="N748" s="222" t="s">
        <v>47</v>
      </c>
      <c r="O748" s="86"/>
      <c r="P748" s="223">
        <f>O748*H748</f>
        <v>0</v>
      </c>
      <c r="Q748" s="223">
        <v>0</v>
      </c>
      <c r="R748" s="223">
        <f>Q748*H748</f>
        <v>0</v>
      </c>
      <c r="S748" s="223">
        <v>0</v>
      </c>
      <c r="T748" s="224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25" t="s">
        <v>418</v>
      </c>
      <c r="AT748" s="225" t="s">
        <v>143</v>
      </c>
      <c r="AU748" s="225" t="s">
        <v>86</v>
      </c>
      <c r="AY748" s="19" t="s">
        <v>140</v>
      </c>
      <c r="BE748" s="226">
        <f>IF(N748="základní",J748,0)</f>
        <v>0</v>
      </c>
      <c r="BF748" s="226">
        <f>IF(N748="snížená",J748,0)</f>
        <v>0</v>
      </c>
      <c r="BG748" s="226">
        <f>IF(N748="zákl. přenesená",J748,0)</f>
        <v>0</v>
      </c>
      <c r="BH748" s="226">
        <f>IF(N748="sníž. přenesená",J748,0)</f>
        <v>0</v>
      </c>
      <c r="BI748" s="226">
        <f>IF(N748="nulová",J748,0)</f>
        <v>0</v>
      </c>
      <c r="BJ748" s="19" t="s">
        <v>84</v>
      </c>
      <c r="BK748" s="226">
        <f>ROUND(I748*H748,2)</f>
        <v>0</v>
      </c>
      <c r="BL748" s="19" t="s">
        <v>418</v>
      </c>
      <c r="BM748" s="225" t="s">
        <v>605</v>
      </c>
    </row>
    <row r="749" s="2" customFormat="1">
      <c r="A749" s="40"/>
      <c r="B749" s="41"/>
      <c r="C749" s="42"/>
      <c r="D749" s="227" t="s">
        <v>150</v>
      </c>
      <c r="E749" s="42"/>
      <c r="F749" s="228" t="s">
        <v>606</v>
      </c>
      <c r="G749" s="42"/>
      <c r="H749" s="42"/>
      <c r="I749" s="229"/>
      <c r="J749" s="42"/>
      <c r="K749" s="42"/>
      <c r="L749" s="46"/>
      <c r="M749" s="230"/>
      <c r="N749" s="231"/>
      <c r="O749" s="86"/>
      <c r="P749" s="86"/>
      <c r="Q749" s="86"/>
      <c r="R749" s="86"/>
      <c r="S749" s="86"/>
      <c r="T749" s="87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T749" s="19" t="s">
        <v>150</v>
      </c>
      <c r="AU749" s="19" t="s">
        <v>86</v>
      </c>
    </row>
    <row r="750" s="12" customFormat="1" ht="22.8" customHeight="1">
      <c r="A750" s="12"/>
      <c r="B750" s="198"/>
      <c r="C750" s="199"/>
      <c r="D750" s="200" t="s">
        <v>75</v>
      </c>
      <c r="E750" s="212" t="s">
        <v>607</v>
      </c>
      <c r="F750" s="212" t="s">
        <v>608</v>
      </c>
      <c r="G750" s="199"/>
      <c r="H750" s="199"/>
      <c r="I750" s="202"/>
      <c r="J750" s="213">
        <f>BK750</f>
        <v>0</v>
      </c>
      <c r="K750" s="199"/>
      <c r="L750" s="204"/>
      <c r="M750" s="205"/>
      <c r="N750" s="206"/>
      <c r="O750" s="206"/>
      <c r="P750" s="207">
        <f>SUM(P751:P875)</f>
        <v>0</v>
      </c>
      <c r="Q750" s="206"/>
      <c r="R750" s="207">
        <f>SUM(R751:R875)</f>
        <v>0.42770783999999995</v>
      </c>
      <c r="S750" s="206"/>
      <c r="T750" s="208">
        <f>SUM(T751:T875)</f>
        <v>0.22731999999999999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209" t="s">
        <v>86</v>
      </c>
      <c r="AT750" s="210" t="s">
        <v>75</v>
      </c>
      <c r="AU750" s="210" t="s">
        <v>84</v>
      </c>
      <c r="AY750" s="209" t="s">
        <v>140</v>
      </c>
      <c r="BK750" s="211">
        <f>SUM(BK751:BK875)</f>
        <v>0</v>
      </c>
    </row>
    <row r="751" s="2" customFormat="1" ht="16.5" customHeight="1">
      <c r="A751" s="40"/>
      <c r="B751" s="41"/>
      <c r="C751" s="214" t="s">
        <v>609</v>
      </c>
      <c r="D751" s="214" t="s">
        <v>143</v>
      </c>
      <c r="E751" s="215" t="s">
        <v>610</v>
      </c>
      <c r="F751" s="216" t="s">
        <v>611</v>
      </c>
      <c r="G751" s="217" t="s">
        <v>146</v>
      </c>
      <c r="H751" s="218">
        <v>17.920000000000002</v>
      </c>
      <c r="I751" s="219"/>
      <c r="J751" s="220">
        <f>ROUND(I751*H751,2)</f>
        <v>0</v>
      </c>
      <c r="K751" s="216" t="s">
        <v>147</v>
      </c>
      <c r="L751" s="46"/>
      <c r="M751" s="221" t="s">
        <v>19</v>
      </c>
      <c r="N751" s="222" t="s">
        <v>47</v>
      </c>
      <c r="O751" s="86"/>
      <c r="P751" s="223">
        <f>O751*H751</f>
        <v>0</v>
      </c>
      <c r="Q751" s="223">
        <v>0.00029999999999999997</v>
      </c>
      <c r="R751" s="223">
        <f>Q751*H751</f>
        <v>0.0053759999999999997</v>
      </c>
      <c r="S751" s="223">
        <v>0</v>
      </c>
      <c r="T751" s="224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25" t="s">
        <v>418</v>
      </c>
      <c r="AT751" s="225" t="s">
        <v>143</v>
      </c>
      <c r="AU751" s="225" t="s">
        <v>86</v>
      </c>
      <c r="AY751" s="19" t="s">
        <v>140</v>
      </c>
      <c r="BE751" s="226">
        <f>IF(N751="základní",J751,0)</f>
        <v>0</v>
      </c>
      <c r="BF751" s="226">
        <f>IF(N751="snížená",J751,0)</f>
        <v>0</v>
      </c>
      <c r="BG751" s="226">
        <f>IF(N751="zákl. přenesená",J751,0)</f>
        <v>0</v>
      </c>
      <c r="BH751" s="226">
        <f>IF(N751="sníž. přenesená",J751,0)</f>
        <v>0</v>
      </c>
      <c r="BI751" s="226">
        <f>IF(N751="nulová",J751,0)</f>
        <v>0</v>
      </c>
      <c r="BJ751" s="19" t="s">
        <v>84</v>
      </c>
      <c r="BK751" s="226">
        <f>ROUND(I751*H751,2)</f>
        <v>0</v>
      </c>
      <c r="BL751" s="19" t="s">
        <v>418</v>
      </c>
      <c r="BM751" s="225" t="s">
        <v>612</v>
      </c>
    </row>
    <row r="752" s="2" customFormat="1">
      <c r="A752" s="40"/>
      <c r="B752" s="41"/>
      <c r="C752" s="42"/>
      <c r="D752" s="227" t="s">
        <v>150</v>
      </c>
      <c r="E752" s="42"/>
      <c r="F752" s="228" t="s">
        <v>613</v>
      </c>
      <c r="G752" s="42"/>
      <c r="H752" s="42"/>
      <c r="I752" s="229"/>
      <c r="J752" s="42"/>
      <c r="K752" s="42"/>
      <c r="L752" s="46"/>
      <c r="M752" s="230"/>
      <c r="N752" s="231"/>
      <c r="O752" s="86"/>
      <c r="P752" s="86"/>
      <c r="Q752" s="86"/>
      <c r="R752" s="86"/>
      <c r="S752" s="86"/>
      <c r="T752" s="87"/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T752" s="19" t="s">
        <v>150</v>
      </c>
      <c r="AU752" s="19" t="s">
        <v>86</v>
      </c>
    </row>
    <row r="753" s="13" customFormat="1">
      <c r="A753" s="13"/>
      <c r="B753" s="232"/>
      <c r="C753" s="233"/>
      <c r="D753" s="234" t="s">
        <v>152</v>
      </c>
      <c r="E753" s="235" t="s">
        <v>19</v>
      </c>
      <c r="F753" s="236" t="s">
        <v>614</v>
      </c>
      <c r="G753" s="233"/>
      <c r="H753" s="235" t="s">
        <v>19</v>
      </c>
      <c r="I753" s="237"/>
      <c r="J753" s="233"/>
      <c r="K753" s="233"/>
      <c r="L753" s="238"/>
      <c r="M753" s="239"/>
      <c r="N753" s="240"/>
      <c r="O753" s="240"/>
      <c r="P753" s="240"/>
      <c r="Q753" s="240"/>
      <c r="R753" s="240"/>
      <c r="S753" s="240"/>
      <c r="T753" s="241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2" t="s">
        <v>152</v>
      </c>
      <c r="AU753" s="242" t="s">
        <v>86</v>
      </c>
      <c r="AV753" s="13" t="s">
        <v>84</v>
      </c>
      <c r="AW753" s="13" t="s">
        <v>35</v>
      </c>
      <c r="AX753" s="13" t="s">
        <v>76</v>
      </c>
      <c r="AY753" s="242" t="s">
        <v>140</v>
      </c>
    </row>
    <row r="754" s="14" customFormat="1">
      <c r="A754" s="14"/>
      <c r="B754" s="243"/>
      <c r="C754" s="244"/>
      <c r="D754" s="234" t="s">
        <v>152</v>
      </c>
      <c r="E754" s="245" t="s">
        <v>19</v>
      </c>
      <c r="F754" s="246" t="s">
        <v>615</v>
      </c>
      <c r="G754" s="244"/>
      <c r="H754" s="247">
        <v>1.6799999999999999</v>
      </c>
      <c r="I754" s="248"/>
      <c r="J754" s="244"/>
      <c r="K754" s="244"/>
      <c r="L754" s="249"/>
      <c r="M754" s="250"/>
      <c r="N754" s="251"/>
      <c r="O754" s="251"/>
      <c r="P754" s="251"/>
      <c r="Q754" s="251"/>
      <c r="R754" s="251"/>
      <c r="S754" s="251"/>
      <c r="T754" s="252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3" t="s">
        <v>152</v>
      </c>
      <c r="AU754" s="253" t="s">
        <v>86</v>
      </c>
      <c r="AV754" s="14" t="s">
        <v>86</v>
      </c>
      <c r="AW754" s="14" t="s">
        <v>35</v>
      </c>
      <c r="AX754" s="14" t="s">
        <v>76</v>
      </c>
      <c r="AY754" s="253" t="s">
        <v>140</v>
      </c>
    </row>
    <row r="755" s="13" customFormat="1">
      <c r="A755" s="13"/>
      <c r="B755" s="232"/>
      <c r="C755" s="233"/>
      <c r="D755" s="234" t="s">
        <v>152</v>
      </c>
      <c r="E755" s="235" t="s">
        <v>19</v>
      </c>
      <c r="F755" s="236" t="s">
        <v>367</v>
      </c>
      <c r="G755" s="233"/>
      <c r="H755" s="235" t="s">
        <v>19</v>
      </c>
      <c r="I755" s="237"/>
      <c r="J755" s="233"/>
      <c r="K755" s="233"/>
      <c r="L755" s="238"/>
      <c r="M755" s="239"/>
      <c r="N755" s="240"/>
      <c r="O755" s="240"/>
      <c r="P755" s="240"/>
      <c r="Q755" s="240"/>
      <c r="R755" s="240"/>
      <c r="S755" s="240"/>
      <c r="T755" s="241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2" t="s">
        <v>152</v>
      </c>
      <c r="AU755" s="242" t="s">
        <v>86</v>
      </c>
      <c r="AV755" s="13" t="s">
        <v>84</v>
      </c>
      <c r="AW755" s="13" t="s">
        <v>35</v>
      </c>
      <c r="AX755" s="13" t="s">
        <v>76</v>
      </c>
      <c r="AY755" s="242" t="s">
        <v>140</v>
      </c>
    </row>
    <row r="756" s="14" customFormat="1">
      <c r="A756" s="14"/>
      <c r="B756" s="243"/>
      <c r="C756" s="244"/>
      <c r="D756" s="234" t="s">
        <v>152</v>
      </c>
      <c r="E756" s="245" t="s">
        <v>19</v>
      </c>
      <c r="F756" s="246" t="s">
        <v>616</v>
      </c>
      <c r="G756" s="244"/>
      <c r="H756" s="247">
        <v>2.5600000000000001</v>
      </c>
      <c r="I756" s="248"/>
      <c r="J756" s="244"/>
      <c r="K756" s="244"/>
      <c r="L756" s="249"/>
      <c r="M756" s="250"/>
      <c r="N756" s="251"/>
      <c r="O756" s="251"/>
      <c r="P756" s="251"/>
      <c r="Q756" s="251"/>
      <c r="R756" s="251"/>
      <c r="S756" s="251"/>
      <c r="T756" s="252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3" t="s">
        <v>152</v>
      </c>
      <c r="AU756" s="253" t="s">
        <v>86</v>
      </c>
      <c r="AV756" s="14" t="s">
        <v>86</v>
      </c>
      <c r="AW756" s="14" t="s">
        <v>35</v>
      </c>
      <c r="AX756" s="14" t="s">
        <v>76</v>
      </c>
      <c r="AY756" s="253" t="s">
        <v>140</v>
      </c>
    </row>
    <row r="757" s="13" customFormat="1">
      <c r="A757" s="13"/>
      <c r="B757" s="232"/>
      <c r="C757" s="233"/>
      <c r="D757" s="234" t="s">
        <v>152</v>
      </c>
      <c r="E757" s="235" t="s">
        <v>19</v>
      </c>
      <c r="F757" s="236" t="s">
        <v>369</v>
      </c>
      <c r="G757" s="233"/>
      <c r="H757" s="235" t="s">
        <v>19</v>
      </c>
      <c r="I757" s="237"/>
      <c r="J757" s="233"/>
      <c r="K757" s="233"/>
      <c r="L757" s="238"/>
      <c r="M757" s="239"/>
      <c r="N757" s="240"/>
      <c r="O757" s="240"/>
      <c r="P757" s="240"/>
      <c r="Q757" s="240"/>
      <c r="R757" s="240"/>
      <c r="S757" s="240"/>
      <c r="T757" s="241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2" t="s">
        <v>152</v>
      </c>
      <c r="AU757" s="242" t="s">
        <v>86</v>
      </c>
      <c r="AV757" s="13" t="s">
        <v>84</v>
      </c>
      <c r="AW757" s="13" t="s">
        <v>35</v>
      </c>
      <c r="AX757" s="13" t="s">
        <v>76</v>
      </c>
      <c r="AY757" s="242" t="s">
        <v>140</v>
      </c>
    </row>
    <row r="758" s="14" customFormat="1">
      <c r="A758" s="14"/>
      <c r="B758" s="243"/>
      <c r="C758" s="244"/>
      <c r="D758" s="234" t="s">
        <v>152</v>
      </c>
      <c r="E758" s="245" t="s">
        <v>19</v>
      </c>
      <c r="F758" s="246" t="s">
        <v>617</v>
      </c>
      <c r="G758" s="244"/>
      <c r="H758" s="247">
        <v>4.0800000000000001</v>
      </c>
      <c r="I758" s="248"/>
      <c r="J758" s="244"/>
      <c r="K758" s="244"/>
      <c r="L758" s="249"/>
      <c r="M758" s="250"/>
      <c r="N758" s="251"/>
      <c r="O758" s="251"/>
      <c r="P758" s="251"/>
      <c r="Q758" s="251"/>
      <c r="R758" s="251"/>
      <c r="S758" s="251"/>
      <c r="T758" s="252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3" t="s">
        <v>152</v>
      </c>
      <c r="AU758" s="253" t="s">
        <v>86</v>
      </c>
      <c r="AV758" s="14" t="s">
        <v>86</v>
      </c>
      <c r="AW758" s="14" t="s">
        <v>35</v>
      </c>
      <c r="AX758" s="14" t="s">
        <v>76</v>
      </c>
      <c r="AY758" s="253" t="s">
        <v>140</v>
      </c>
    </row>
    <row r="759" s="13" customFormat="1">
      <c r="A759" s="13"/>
      <c r="B759" s="232"/>
      <c r="C759" s="233"/>
      <c r="D759" s="234" t="s">
        <v>152</v>
      </c>
      <c r="E759" s="235" t="s">
        <v>19</v>
      </c>
      <c r="F759" s="236" t="s">
        <v>371</v>
      </c>
      <c r="G759" s="233"/>
      <c r="H759" s="235" t="s">
        <v>19</v>
      </c>
      <c r="I759" s="237"/>
      <c r="J759" s="233"/>
      <c r="K759" s="233"/>
      <c r="L759" s="238"/>
      <c r="M759" s="239"/>
      <c r="N759" s="240"/>
      <c r="O759" s="240"/>
      <c r="P759" s="240"/>
      <c r="Q759" s="240"/>
      <c r="R759" s="240"/>
      <c r="S759" s="240"/>
      <c r="T759" s="241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2" t="s">
        <v>152</v>
      </c>
      <c r="AU759" s="242" t="s">
        <v>86</v>
      </c>
      <c r="AV759" s="13" t="s">
        <v>84</v>
      </c>
      <c r="AW759" s="13" t="s">
        <v>35</v>
      </c>
      <c r="AX759" s="13" t="s">
        <v>76</v>
      </c>
      <c r="AY759" s="242" t="s">
        <v>140</v>
      </c>
    </row>
    <row r="760" s="14" customFormat="1">
      <c r="A760" s="14"/>
      <c r="B760" s="243"/>
      <c r="C760" s="244"/>
      <c r="D760" s="234" t="s">
        <v>152</v>
      </c>
      <c r="E760" s="245" t="s">
        <v>19</v>
      </c>
      <c r="F760" s="246" t="s">
        <v>616</v>
      </c>
      <c r="G760" s="244"/>
      <c r="H760" s="247">
        <v>2.5600000000000001</v>
      </c>
      <c r="I760" s="248"/>
      <c r="J760" s="244"/>
      <c r="K760" s="244"/>
      <c r="L760" s="249"/>
      <c r="M760" s="250"/>
      <c r="N760" s="251"/>
      <c r="O760" s="251"/>
      <c r="P760" s="251"/>
      <c r="Q760" s="251"/>
      <c r="R760" s="251"/>
      <c r="S760" s="251"/>
      <c r="T760" s="25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3" t="s">
        <v>152</v>
      </c>
      <c r="AU760" s="253" t="s">
        <v>86</v>
      </c>
      <c r="AV760" s="14" t="s">
        <v>86</v>
      </c>
      <c r="AW760" s="14" t="s">
        <v>35</v>
      </c>
      <c r="AX760" s="14" t="s">
        <v>76</v>
      </c>
      <c r="AY760" s="253" t="s">
        <v>140</v>
      </c>
    </row>
    <row r="761" s="13" customFormat="1">
      <c r="A761" s="13"/>
      <c r="B761" s="232"/>
      <c r="C761" s="233"/>
      <c r="D761" s="234" t="s">
        <v>152</v>
      </c>
      <c r="E761" s="235" t="s">
        <v>19</v>
      </c>
      <c r="F761" s="236" t="s">
        <v>372</v>
      </c>
      <c r="G761" s="233"/>
      <c r="H761" s="235" t="s">
        <v>19</v>
      </c>
      <c r="I761" s="237"/>
      <c r="J761" s="233"/>
      <c r="K761" s="233"/>
      <c r="L761" s="238"/>
      <c r="M761" s="239"/>
      <c r="N761" s="240"/>
      <c r="O761" s="240"/>
      <c r="P761" s="240"/>
      <c r="Q761" s="240"/>
      <c r="R761" s="240"/>
      <c r="S761" s="240"/>
      <c r="T761" s="241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2" t="s">
        <v>152</v>
      </c>
      <c r="AU761" s="242" t="s">
        <v>86</v>
      </c>
      <c r="AV761" s="13" t="s">
        <v>84</v>
      </c>
      <c r="AW761" s="13" t="s">
        <v>35</v>
      </c>
      <c r="AX761" s="13" t="s">
        <v>76</v>
      </c>
      <c r="AY761" s="242" t="s">
        <v>140</v>
      </c>
    </row>
    <row r="762" s="14" customFormat="1">
      <c r="A762" s="14"/>
      <c r="B762" s="243"/>
      <c r="C762" s="244"/>
      <c r="D762" s="234" t="s">
        <v>152</v>
      </c>
      <c r="E762" s="245" t="s">
        <v>19</v>
      </c>
      <c r="F762" s="246" t="s">
        <v>616</v>
      </c>
      <c r="G762" s="244"/>
      <c r="H762" s="247">
        <v>2.5600000000000001</v>
      </c>
      <c r="I762" s="248"/>
      <c r="J762" s="244"/>
      <c r="K762" s="244"/>
      <c r="L762" s="249"/>
      <c r="M762" s="250"/>
      <c r="N762" s="251"/>
      <c r="O762" s="251"/>
      <c r="P762" s="251"/>
      <c r="Q762" s="251"/>
      <c r="R762" s="251"/>
      <c r="S762" s="251"/>
      <c r="T762" s="252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3" t="s">
        <v>152</v>
      </c>
      <c r="AU762" s="253" t="s">
        <v>86</v>
      </c>
      <c r="AV762" s="14" t="s">
        <v>86</v>
      </c>
      <c r="AW762" s="14" t="s">
        <v>35</v>
      </c>
      <c r="AX762" s="14" t="s">
        <v>76</v>
      </c>
      <c r="AY762" s="253" t="s">
        <v>140</v>
      </c>
    </row>
    <row r="763" s="13" customFormat="1">
      <c r="A763" s="13"/>
      <c r="B763" s="232"/>
      <c r="C763" s="233"/>
      <c r="D763" s="234" t="s">
        <v>152</v>
      </c>
      <c r="E763" s="235" t="s">
        <v>19</v>
      </c>
      <c r="F763" s="236" t="s">
        <v>618</v>
      </c>
      <c r="G763" s="233"/>
      <c r="H763" s="235" t="s">
        <v>19</v>
      </c>
      <c r="I763" s="237"/>
      <c r="J763" s="233"/>
      <c r="K763" s="233"/>
      <c r="L763" s="238"/>
      <c r="M763" s="239"/>
      <c r="N763" s="240"/>
      <c r="O763" s="240"/>
      <c r="P763" s="240"/>
      <c r="Q763" s="240"/>
      <c r="R763" s="240"/>
      <c r="S763" s="240"/>
      <c r="T763" s="241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2" t="s">
        <v>152</v>
      </c>
      <c r="AU763" s="242" t="s">
        <v>86</v>
      </c>
      <c r="AV763" s="13" t="s">
        <v>84</v>
      </c>
      <c r="AW763" s="13" t="s">
        <v>35</v>
      </c>
      <c r="AX763" s="13" t="s">
        <v>76</v>
      </c>
      <c r="AY763" s="242" t="s">
        <v>140</v>
      </c>
    </row>
    <row r="764" s="14" customFormat="1">
      <c r="A764" s="14"/>
      <c r="B764" s="243"/>
      <c r="C764" s="244"/>
      <c r="D764" s="234" t="s">
        <v>152</v>
      </c>
      <c r="E764" s="245" t="s">
        <v>19</v>
      </c>
      <c r="F764" s="246" t="s">
        <v>619</v>
      </c>
      <c r="G764" s="244"/>
      <c r="H764" s="247">
        <v>4.4800000000000004</v>
      </c>
      <c r="I764" s="248"/>
      <c r="J764" s="244"/>
      <c r="K764" s="244"/>
      <c r="L764" s="249"/>
      <c r="M764" s="250"/>
      <c r="N764" s="251"/>
      <c r="O764" s="251"/>
      <c r="P764" s="251"/>
      <c r="Q764" s="251"/>
      <c r="R764" s="251"/>
      <c r="S764" s="251"/>
      <c r="T764" s="252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3" t="s">
        <v>152</v>
      </c>
      <c r="AU764" s="253" t="s">
        <v>86</v>
      </c>
      <c r="AV764" s="14" t="s">
        <v>86</v>
      </c>
      <c r="AW764" s="14" t="s">
        <v>35</v>
      </c>
      <c r="AX764" s="14" t="s">
        <v>76</v>
      </c>
      <c r="AY764" s="253" t="s">
        <v>140</v>
      </c>
    </row>
    <row r="765" s="15" customFormat="1">
      <c r="A765" s="15"/>
      <c r="B765" s="254"/>
      <c r="C765" s="255"/>
      <c r="D765" s="234" t="s">
        <v>152</v>
      </c>
      <c r="E765" s="256" t="s">
        <v>19</v>
      </c>
      <c r="F765" s="257" t="s">
        <v>162</v>
      </c>
      <c r="G765" s="255"/>
      <c r="H765" s="258">
        <v>17.920000000000002</v>
      </c>
      <c r="I765" s="259"/>
      <c r="J765" s="255"/>
      <c r="K765" s="255"/>
      <c r="L765" s="260"/>
      <c r="M765" s="261"/>
      <c r="N765" s="262"/>
      <c r="O765" s="262"/>
      <c r="P765" s="262"/>
      <c r="Q765" s="262"/>
      <c r="R765" s="262"/>
      <c r="S765" s="262"/>
      <c r="T765" s="263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64" t="s">
        <v>152</v>
      </c>
      <c r="AU765" s="264" t="s">
        <v>86</v>
      </c>
      <c r="AV765" s="15" t="s">
        <v>148</v>
      </c>
      <c r="AW765" s="15" t="s">
        <v>35</v>
      </c>
      <c r="AX765" s="15" t="s">
        <v>84</v>
      </c>
      <c r="AY765" s="264" t="s">
        <v>140</v>
      </c>
    </row>
    <row r="766" s="2" customFormat="1" ht="21.75" customHeight="1">
      <c r="A766" s="40"/>
      <c r="B766" s="41"/>
      <c r="C766" s="214" t="s">
        <v>620</v>
      </c>
      <c r="D766" s="214" t="s">
        <v>143</v>
      </c>
      <c r="E766" s="215" t="s">
        <v>621</v>
      </c>
      <c r="F766" s="216" t="s">
        <v>622</v>
      </c>
      <c r="G766" s="217" t="s">
        <v>146</v>
      </c>
      <c r="H766" s="218">
        <v>17.920000000000002</v>
      </c>
      <c r="I766" s="219"/>
      <c r="J766" s="220">
        <f>ROUND(I766*H766,2)</f>
        <v>0</v>
      </c>
      <c r="K766" s="216" t="s">
        <v>147</v>
      </c>
      <c r="L766" s="46"/>
      <c r="M766" s="221" t="s">
        <v>19</v>
      </c>
      <c r="N766" s="222" t="s">
        <v>47</v>
      </c>
      <c r="O766" s="86"/>
      <c r="P766" s="223">
        <f>O766*H766</f>
        <v>0</v>
      </c>
      <c r="Q766" s="223">
        <v>0.0044999999999999997</v>
      </c>
      <c r="R766" s="223">
        <f>Q766*H766</f>
        <v>0.080640000000000003</v>
      </c>
      <c r="S766" s="223">
        <v>0</v>
      </c>
      <c r="T766" s="224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25" t="s">
        <v>418</v>
      </c>
      <c r="AT766" s="225" t="s">
        <v>143</v>
      </c>
      <c r="AU766" s="225" t="s">
        <v>86</v>
      </c>
      <c r="AY766" s="19" t="s">
        <v>140</v>
      </c>
      <c r="BE766" s="226">
        <f>IF(N766="základní",J766,0)</f>
        <v>0</v>
      </c>
      <c r="BF766" s="226">
        <f>IF(N766="snížená",J766,0)</f>
        <v>0</v>
      </c>
      <c r="BG766" s="226">
        <f>IF(N766="zákl. přenesená",J766,0)</f>
        <v>0</v>
      </c>
      <c r="BH766" s="226">
        <f>IF(N766="sníž. přenesená",J766,0)</f>
        <v>0</v>
      </c>
      <c r="BI766" s="226">
        <f>IF(N766="nulová",J766,0)</f>
        <v>0</v>
      </c>
      <c r="BJ766" s="19" t="s">
        <v>84</v>
      </c>
      <c r="BK766" s="226">
        <f>ROUND(I766*H766,2)</f>
        <v>0</v>
      </c>
      <c r="BL766" s="19" t="s">
        <v>418</v>
      </c>
      <c r="BM766" s="225" t="s">
        <v>623</v>
      </c>
    </row>
    <row r="767" s="2" customFormat="1">
      <c r="A767" s="40"/>
      <c r="B767" s="41"/>
      <c r="C767" s="42"/>
      <c r="D767" s="227" t="s">
        <v>150</v>
      </c>
      <c r="E767" s="42"/>
      <c r="F767" s="228" t="s">
        <v>624</v>
      </c>
      <c r="G767" s="42"/>
      <c r="H767" s="42"/>
      <c r="I767" s="229"/>
      <c r="J767" s="42"/>
      <c r="K767" s="42"/>
      <c r="L767" s="46"/>
      <c r="M767" s="230"/>
      <c r="N767" s="231"/>
      <c r="O767" s="86"/>
      <c r="P767" s="86"/>
      <c r="Q767" s="86"/>
      <c r="R767" s="86"/>
      <c r="S767" s="86"/>
      <c r="T767" s="87"/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T767" s="19" t="s">
        <v>150</v>
      </c>
      <c r="AU767" s="19" t="s">
        <v>86</v>
      </c>
    </row>
    <row r="768" s="13" customFormat="1">
      <c r="A768" s="13"/>
      <c r="B768" s="232"/>
      <c r="C768" s="233"/>
      <c r="D768" s="234" t="s">
        <v>152</v>
      </c>
      <c r="E768" s="235" t="s">
        <v>19</v>
      </c>
      <c r="F768" s="236" t="s">
        <v>614</v>
      </c>
      <c r="G768" s="233"/>
      <c r="H768" s="235" t="s">
        <v>19</v>
      </c>
      <c r="I768" s="237"/>
      <c r="J768" s="233"/>
      <c r="K768" s="233"/>
      <c r="L768" s="238"/>
      <c r="M768" s="239"/>
      <c r="N768" s="240"/>
      <c r="O768" s="240"/>
      <c r="P768" s="240"/>
      <c r="Q768" s="240"/>
      <c r="R768" s="240"/>
      <c r="S768" s="240"/>
      <c r="T768" s="241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2" t="s">
        <v>152</v>
      </c>
      <c r="AU768" s="242" t="s">
        <v>86</v>
      </c>
      <c r="AV768" s="13" t="s">
        <v>84</v>
      </c>
      <c r="AW768" s="13" t="s">
        <v>35</v>
      </c>
      <c r="AX768" s="13" t="s">
        <v>76</v>
      </c>
      <c r="AY768" s="242" t="s">
        <v>140</v>
      </c>
    </row>
    <row r="769" s="14" customFormat="1">
      <c r="A769" s="14"/>
      <c r="B769" s="243"/>
      <c r="C769" s="244"/>
      <c r="D769" s="234" t="s">
        <v>152</v>
      </c>
      <c r="E769" s="245" t="s">
        <v>19</v>
      </c>
      <c r="F769" s="246" t="s">
        <v>615</v>
      </c>
      <c r="G769" s="244"/>
      <c r="H769" s="247">
        <v>1.6799999999999999</v>
      </c>
      <c r="I769" s="248"/>
      <c r="J769" s="244"/>
      <c r="K769" s="244"/>
      <c r="L769" s="249"/>
      <c r="M769" s="250"/>
      <c r="N769" s="251"/>
      <c r="O769" s="251"/>
      <c r="P769" s="251"/>
      <c r="Q769" s="251"/>
      <c r="R769" s="251"/>
      <c r="S769" s="251"/>
      <c r="T769" s="252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3" t="s">
        <v>152</v>
      </c>
      <c r="AU769" s="253" t="s">
        <v>86</v>
      </c>
      <c r="AV769" s="14" t="s">
        <v>86</v>
      </c>
      <c r="AW769" s="14" t="s">
        <v>35</v>
      </c>
      <c r="AX769" s="14" t="s">
        <v>76</v>
      </c>
      <c r="AY769" s="253" t="s">
        <v>140</v>
      </c>
    </row>
    <row r="770" s="13" customFormat="1">
      <c r="A770" s="13"/>
      <c r="B770" s="232"/>
      <c r="C770" s="233"/>
      <c r="D770" s="234" t="s">
        <v>152</v>
      </c>
      <c r="E770" s="235" t="s">
        <v>19</v>
      </c>
      <c r="F770" s="236" t="s">
        <v>367</v>
      </c>
      <c r="G770" s="233"/>
      <c r="H770" s="235" t="s">
        <v>19</v>
      </c>
      <c r="I770" s="237"/>
      <c r="J770" s="233"/>
      <c r="K770" s="233"/>
      <c r="L770" s="238"/>
      <c r="M770" s="239"/>
      <c r="N770" s="240"/>
      <c r="O770" s="240"/>
      <c r="P770" s="240"/>
      <c r="Q770" s="240"/>
      <c r="R770" s="240"/>
      <c r="S770" s="240"/>
      <c r="T770" s="241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2" t="s">
        <v>152</v>
      </c>
      <c r="AU770" s="242" t="s">
        <v>86</v>
      </c>
      <c r="AV770" s="13" t="s">
        <v>84</v>
      </c>
      <c r="AW770" s="13" t="s">
        <v>35</v>
      </c>
      <c r="AX770" s="13" t="s">
        <v>76</v>
      </c>
      <c r="AY770" s="242" t="s">
        <v>140</v>
      </c>
    </row>
    <row r="771" s="14" customFormat="1">
      <c r="A771" s="14"/>
      <c r="B771" s="243"/>
      <c r="C771" s="244"/>
      <c r="D771" s="234" t="s">
        <v>152</v>
      </c>
      <c r="E771" s="245" t="s">
        <v>19</v>
      </c>
      <c r="F771" s="246" t="s">
        <v>616</v>
      </c>
      <c r="G771" s="244"/>
      <c r="H771" s="247">
        <v>2.5600000000000001</v>
      </c>
      <c r="I771" s="248"/>
      <c r="J771" s="244"/>
      <c r="K771" s="244"/>
      <c r="L771" s="249"/>
      <c r="M771" s="250"/>
      <c r="N771" s="251"/>
      <c r="O771" s="251"/>
      <c r="P771" s="251"/>
      <c r="Q771" s="251"/>
      <c r="R771" s="251"/>
      <c r="S771" s="251"/>
      <c r="T771" s="252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3" t="s">
        <v>152</v>
      </c>
      <c r="AU771" s="253" t="s">
        <v>86</v>
      </c>
      <c r="AV771" s="14" t="s">
        <v>86</v>
      </c>
      <c r="AW771" s="14" t="s">
        <v>35</v>
      </c>
      <c r="AX771" s="14" t="s">
        <v>76</v>
      </c>
      <c r="AY771" s="253" t="s">
        <v>140</v>
      </c>
    </row>
    <row r="772" s="13" customFormat="1">
      <c r="A772" s="13"/>
      <c r="B772" s="232"/>
      <c r="C772" s="233"/>
      <c r="D772" s="234" t="s">
        <v>152</v>
      </c>
      <c r="E772" s="235" t="s">
        <v>19</v>
      </c>
      <c r="F772" s="236" t="s">
        <v>369</v>
      </c>
      <c r="G772" s="233"/>
      <c r="H772" s="235" t="s">
        <v>19</v>
      </c>
      <c r="I772" s="237"/>
      <c r="J772" s="233"/>
      <c r="K772" s="233"/>
      <c r="L772" s="238"/>
      <c r="M772" s="239"/>
      <c r="N772" s="240"/>
      <c r="O772" s="240"/>
      <c r="P772" s="240"/>
      <c r="Q772" s="240"/>
      <c r="R772" s="240"/>
      <c r="S772" s="240"/>
      <c r="T772" s="241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2" t="s">
        <v>152</v>
      </c>
      <c r="AU772" s="242" t="s">
        <v>86</v>
      </c>
      <c r="AV772" s="13" t="s">
        <v>84</v>
      </c>
      <c r="AW772" s="13" t="s">
        <v>35</v>
      </c>
      <c r="AX772" s="13" t="s">
        <v>76</v>
      </c>
      <c r="AY772" s="242" t="s">
        <v>140</v>
      </c>
    </row>
    <row r="773" s="14" customFormat="1">
      <c r="A773" s="14"/>
      <c r="B773" s="243"/>
      <c r="C773" s="244"/>
      <c r="D773" s="234" t="s">
        <v>152</v>
      </c>
      <c r="E773" s="245" t="s">
        <v>19</v>
      </c>
      <c r="F773" s="246" t="s">
        <v>617</v>
      </c>
      <c r="G773" s="244"/>
      <c r="H773" s="247">
        <v>4.0800000000000001</v>
      </c>
      <c r="I773" s="248"/>
      <c r="J773" s="244"/>
      <c r="K773" s="244"/>
      <c r="L773" s="249"/>
      <c r="M773" s="250"/>
      <c r="N773" s="251"/>
      <c r="O773" s="251"/>
      <c r="P773" s="251"/>
      <c r="Q773" s="251"/>
      <c r="R773" s="251"/>
      <c r="S773" s="251"/>
      <c r="T773" s="252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3" t="s">
        <v>152</v>
      </c>
      <c r="AU773" s="253" t="s">
        <v>86</v>
      </c>
      <c r="AV773" s="14" t="s">
        <v>86</v>
      </c>
      <c r="AW773" s="14" t="s">
        <v>35</v>
      </c>
      <c r="AX773" s="14" t="s">
        <v>76</v>
      </c>
      <c r="AY773" s="253" t="s">
        <v>140</v>
      </c>
    </row>
    <row r="774" s="13" customFormat="1">
      <c r="A774" s="13"/>
      <c r="B774" s="232"/>
      <c r="C774" s="233"/>
      <c r="D774" s="234" t="s">
        <v>152</v>
      </c>
      <c r="E774" s="235" t="s">
        <v>19</v>
      </c>
      <c r="F774" s="236" t="s">
        <v>371</v>
      </c>
      <c r="G774" s="233"/>
      <c r="H774" s="235" t="s">
        <v>19</v>
      </c>
      <c r="I774" s="237"/>
      <c r="J774" s="233"/>
      <c r="K774" s="233"/>
      <c r="L774" s="238"/>
      <c r="M774" s="239"/>
      <c r="N774" s="240"/>
      <c r="O774" s="240"/>
      <c r="P774" s="240"/>
      <c r="Q774" s="240"/>
      <c r="R774" s="240"/>
      <c r="S774" s="240"/>
      <c r="T774" s="241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2" t="s">
        <v>152</v>
      </c>
      <c r="AU774" s="242" t="s">
        <v>86</v>
      </c>
      <c r="AV774" s="13" t="s">
        <v>84</v>
      </c>
      <c r="AW774" s="13" t="s">
        <v>35</v>
      </c>
      <c r="AX774" s="13" t="s">
        <v>76</v>
      </c>
      <c r="AY774" s="242" t="s">
        <v>140</v>
      </c>
    </row>
    <row r="775" s="14" customFormat="1">
      <c r="A775" s="14"/>
      <c r="B775" s="243"/>
      <c r="C775" s="244"/>
      <c r="D775" s="234" t="s">
        <v>152</v>
      </c>
      <c r="E775" s="245" t="s">
        <v>19</v>
      </c>
      <c r="F775" s="246" t="s">
        <v>616</v>
      </c>
      <c r="G775" s="244"/>
      <c r="H775" s="247">
        <v>2.5600000000000001</v>
      </c>
      <c r="I775" s="248"/>
      <c r="J775" s="244"/>
      <c r="K775" s="244"/>
      <c r="L775" s="249"/>
      <c r="M775" s="250"/>
      <c r="N775" s="251"/>
      <c r="O775" s="251"/>
      <c r="P775" s="251"/>
      <c r="Q775" s="251"/>
      <c r="R775" s="251"/>
      <c r="S775" s="251"/>
      <c r="T775" s="252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3" t="s">
        <v>152</v>
      </c>
      <c r="AU775" s="253" t="s">
        <v>86</v>
      </c>
      <c r="AV775" s="14" t="s">
        <v>86</v>
      </c>
      <c r="AW775" s="14" t="s">
        <v>35</v>
      </c>
      <c r="AX775" s="14" t="s">
        <v>76</v>
      </c>
      <c r="AY775" s="253" t="s">
        <v>140</v>
      </c>
    </row>
    <row r="776" s="13" customFormat="1">
      <c r="A776" s="13"/>
      <c r="B776" s="232"/>
      <c r="C776" s="233"/>
      <c r="D776" s="234" t="s">
        <v>152</v>
      </c>
      <c r="E776" s="235" t="s">
        <v>19</v>
      </c>
      <c r="F776" s="236" t="s">
        <v>372</v>
      </c>
      <c r="G776" s="233"/>
      <c r="H776" s="235" t="s">
        <v>19</v>
      </c>
      <c r="I776" s="237"/>
      <c r="J776" s="233"/>
      <c r="K776" s="233"/>
      <c r="L776" s="238"/>
      <c r="M776" s="239"/>
      <c r="N776" s="240"/>
      <c r="O776" s="240"/>
      <c r="P776" s="240"/>
      <c r="Q776" s="240"/>
      <c r="R776" s="240"/>
      <c r="S776" s="240"/>
      <c r="T776" s="241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2" t="s">
        <v>152</v>
      </c>
      <c r="AU776" s="242" t="s">
        <v>86</v>
      </c>
      <c r="AV776" s="13" t="s">
        <v>84</v>
      </c>
      <c r="AW776" s="13" t="s">
        <v>35</v>
      </c>
      <c r="AX776" s="13" t="s">
        <v>76</v>
      </c>
      <c r="AY776" s="242" t="s">
        <v>140</v>
      </c>
    </row>
    <row r="777" s="14" customFormat="1">
      <c r="A777" s="14"/>
      <c r="B777" s="243"/>
      <c r="C777" s="244"/>
      <c r="D777" s="234" t="s">
        <v>152</v>
      </c>
      <c r="E777" s="245" t="s">
        <v>19</v>
      </c>
      <c r="F777" s="246" t="s">
        <v>616</v>
      </c>
      <c r="G777" s="244"/>
      <c r="H777" s="247">
        <v>2.5600000000000001</v>
      </c>
      <c r="I777" s="248"/>
      <c r="J777" s="244"/>
      <c r="K777" s="244"/>
      <c r="L777" s="249"/>
      <c r="M777" s="250"/>
      <c r="N777" s="251"/>
      <c r="O777" s="251"/>
      <c r="P777" s="251"/>
      <c r="Q777" s="251"/>
      <c r="R777" s="251"/>
      <c r="S777" s="251"/>
      <c r="T777" s="252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3" t="s">
        <v>152</v>
      </c>
      <c r="AU777" s="253" t="s">
        <v>86</v>
      </c>
      <c r="AV777" s="14" t="s">
        <v>86</v>
      </c>
      <c r="AW777" s="14" t="s">
        <v>35</v>
      </c>
      <c r="AX777" s="14" t="s">
        <v>76</v>
      </c>
      <c r="AY777" s="253" t="s">
        <v>140</v>
      </c>
    </row>
    <row r="778" s="13" customFormat="1">
      <c r="A778" s="13"/>
      <c r="B778" s="232"/>
      <c r="C778" s="233"/>
      <c r="D778" s="234" t="s">
        <v>152</v>
      </c>
      <c r="E778" s="235" t="s">
        <v>19</v>
      </c>
      <c r="F778" s="236" t="s">
        <v>618</v>
      </c>
      <c r="G778" s="233"/>
      <c r="H778" s="235" t="s">
        <v>19</v>
      </c>
      <c r="I778" s="237"/>
      <c r="J778" s="233"/>
      <c r="K778" s="233"/>
      <c r="L778" s="238"/>
      <c r="M778" s="239"/>
      <c r="N778" s="240"/>
      <c r="O778" s="240"/>
      <c r="P778" s="240"/>
      <c r="Q778" s="240"/>
      <c r="R778" s="240"/>
      <c r="S778" s="240"/>
      <c r="T778" s="241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2" t="s">
        <v>152</v>
      </c>
      <c r="AU778" s="242" t="s">
        <v>86</v>
      </c>
      <c r="AV778" s="13" t="s">
        <v>84</v>
      </c>
      <c r="AW778" s="13" t="s">
        <v>35</v>
      </c>
      <c r="AX778" s="13" t="s">
        <v>76</v>
      </c>
      <c r="AY778" s="242" t="s">
        <v>140</v>
      </c>
    </row>
    <row r="779" s="14" customFormat="1">
      <c r="A779" s="14"/>
      <c r="B779" s="243"/>
      <c r="C779" s="244"/>
      <c r="D779" s="234" t="s">
        <v>152</v>
      </c>
      <c r="E779" s="245" t="s">
        <v>19</v>
      </c>
      <c r="F779" s="246" t="s">
        <v>619</v>
      </c>
      <c r="G779" s="244"/>
      <c r="H779" s="247">
        <v>4.4800000000000004</v>
      </c>
      <c r="I779" s="248"/>
      <c r="J779" s="244"/>
      <c r="K779" s="244"/>
      <c r="L779" s="249"/>
      <c r="M779" s="250"/>
      <c r="N779" s="251"/>
      <c r="O779" s="251"/>
      <c r="P779" s="251"/>
      <c r="Q779" s="251"/>
      <c r="R779" s="251"/>
      <c r="S779" s="251"/>
      <c r="T779" s="252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3" t="s">
        <v>152</v>
      </c>
      <c r="AU779" s="253" t="s">
        <v>86</v>
      </c>
      <c r="AV779" s="14" t="s">
        <v>86</v>
      </c>
      <c r="AW779" s="14" t="s">
        <v>35</v>
      </c>
      <c r="AX779" s="14" t="s">
        <v>76</v>
      </c>
      <c r="AY779" s="253" t="s">
        <v>140</v>
      </c>
    </row>
    <row r="780" s="15" customFormat="1">
      <c r="A780" s="15"/>
      <c r="B780" s="254"/>
      <c r="C780" s="255"/>
      <c r="D780" s="234" t="s">
        <v>152</v>
      </c>
      <c r="E780" s="256" t="s">
        <v>19</v>
      </c>
      <c r="F780" s="257" t="s">
        <v>162</v>
      </c>
      <c r="G780" s="255"/>
      <c r="H780" s="258">
        <v>17.920000000000002</v>
      </c>
      <c r="I780" s="259"/>
      <c r="J780" s="255"/>
      <c r="K780" s="255"/>
      <c r="L780" s="260"/>
      <c r="M780" s="261"/>
      <c r="N780" s="262"/>
      <c r="O780" s="262"/>
      <c r="P780" s="262"/>
      <c r="Q780" s="262"/>
      <c r="R780" s="262"/>
      <c r="S780" s="262"/>
      <c r="T780" s="263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64" t="s">
        <v>152</v>
      </c>
      <c r="AU780" s="264" t="s">
        <v>86</v>
      </c>
      <c r="AV780" s="15" t="s">
        <v>148</v>
      </c>
      <c r="AW780" s="15" t="s">
        <v>35</v>
      </c>
      <c r="AX780" s="15" t="s">
        <v>84</v>
      </c>
      <c r="AY780" s="264" t="s">
        <v>140</v>
      </c>
    </row>
    <row r="781" s="2" customFormat="1" ht="24.15" customHeight="1">
      <c r="A781" s="40"/>
      <c r="B781" s="41"/>
      <c r="C781" s="214" t="s">
        <v>625</v>
      </c>
      <c r="D781" s="214" t="s">
        <v>143</v>
      </c>
      <c r="E781" s="215" t="s">
        <v>626</v>
      </c>
      <c r="F781" s="216" t="s">
        <v>627</v>
      </c>
      <c r="G781" s="217" t="s">
        <v>146</v>
      </c>
      <c r="H781" s="218">
        <v>17.920000000000002</v>
      </c>
      <c r="I781" s="219"/>
      <c r="J781" s="220">
        <f>ROUND(I781*H781,2)</f>
        <v>0</v>
      </c>
      <c r="K781" s="216" t="s">
        <v>147</v>
      </c>
      <c r="L781" s="46"/>
      <c r="M781" s="221" t="s">
        <v>19</v>
      </c>
      <c r="N781" s="222" t="s">
        <v>47</v>
      </c>
      <c r="O781" s="86"/>
      <c r="P781" s="223">
        <f>O781*H781</f>
        <v>0</v>
      </c>
      <c r="Q781" s="223">
        <v>0.0053</v>
      </c>
      <c r="R781" s="223">
        <f>Q781*H781</f>
        <v>0.094976000000000005</v>
      </c>
      <c r="S781" s="223">
        <v>0</v>
      </c>
      <c r="T781" s="224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25" t="s">
        <v>418</v>
      </c>
      <c r="AT781" s="225" t="s">
        <v>143</v>
      </c>
      <c r="AU781" s="225" t="s">
        <v>86</v>
      </c>
      <c r="AY781" s="19" t="s">
        <v>140</v>
      </c>
      <c r="BE781" s="226">
        <f>IF(N781="základní",J781,0)</f>
        <v>0</v>
      </c>
      <c r="BF781" s="226">
        <f>IF(N781="snížená",J781,0)</f>
        <v>0</v>
      </c>
      <c r="BG781" s="226">
        <f>IF(N781="zákl. přenesená",J781,0)</f>
        <v>0</v>
      </c>
      <c r="BH781" s="226">
        <f>IF(N781="sníž. přenesená",J781,0)</f>
        <v>0</v>
      </c>
      <c r="BI781" s="226">
        <f>IF(N781="nulová",J781,0)</f>
        <v>0</v>
      </c>
      <c r="BJ781" s="19" t="s">
        <v>84</v>
      </c>
      <c r="BK781" s="226">
        <f>ROUND(I781*H781,2)</f>
        <v>0</v>
      </c>
      <c r="BL781" s="19" t="s">
        <v>418</v>
      </c>
      <c r="BM781" s="225" t="s">
        <v>628</v>
      </c>
    </row>
    <row r="782" s="2" customFormat="1">
      <c r="A782" s="40"/>
      <c r="B782" s="41"/>
      <c r="C782" s="42"/>
      <c r="D782" s="227" t="s">
        <v>150</v>
      </c>
      <c r="E782" s="42"/>
      <c r="F782" s="228" t="s">
        <v>629</v>
      </c>
      <c r="G782" s="42"/>
      <c r="H782" s="42"/>
      <c r="I782" s="229"/>
      <c r="J782" s="42"/>
      <c r="K782" s="42"/>
      <c r="L782" s="46"/>
      <c r="M782" s="230"/>
      <c r="N782" s="231"/>
      <c r="O782" s="86"/>
      <c r="P782" s="86"/>
      <c r="Q782" s="86"/>
      <c r="R782" s="86"/>
      <c r="S782" s="86"/>
      <c r="T782" s="87"/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T782" s="19" t="s">
        <v>150</v>
      </c>
      <c r="AU782" s="19" t="s">
        <v>86</v>
      </c>
    </row>
    <row r="783" s="13" customFormat="1">
      <c r="A783" s="13"/>
      <c r="B783" s="232"/>
      <c r="C783" s="233"/>
      <c r="D783" s="234" t="s">
        <v>152</v>
      </c>
      <c r="E783" s="235" t="s">
        <v>19</v>
      </c>
      <c r="F783" s="236" t="s">
        <v>614</v>
      </c>
      <c r="G783" s="233"/>
      <c r="H783" s="235" t="s">
        <v>19</v>
      </c>
      <c r="I783" s="237"/>
      <c r="J783" s="233"/>
      <c r="K783" s="233"/>
      <c r="L783" s="238"/>
      <c r="M783" s="239"/>
      <c r="N783" s="240"/>
      <c r="O783" s="240"/>
      <c r="P783" s="240"/>
      <c r="Q783" s="240"/>
      <c r="R783" s="240"/>
      <c r="S783" s="240"/>
      <c r="T783" s="241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2" t="s">
        <v>152</v>
      </c>
      <c r="AU783" s="242" t="s">
        <v>86</v>
      </c>
      <c r="AV783" s="13" t="s">
        <v>84</v>
      </c>
      <c r="AW783" s="13" t="s">
        <v>35</v>
      </c>
      <c r="AX783" s="13" t="s">
        <v>76</v>
      </c>
      <c r="AY783" s="242" t="s">
        <v>140</v>
      </c>
    </row>
    <row r="784" s="14" customFormat="1">
      <c r="A784" s="14"/>
      <c r="B784" s="243"/>
      <c r="C784" s="244"/>
      <c r="D784" s="234" t="s">
        <v>152</v>
      </c>
      <c r="E784" s="245" t="s">
        <v>19</v>
      </c>
      <c r="F784" s="246" t="s">
        <v>615</v>
      </c>
      <c r="G784" s="244"/>
      <c r="H784" s="247">
        <v>1.6799999999999999</v>
      </c>
      <c r="I784" s="248"/>
      <c r="J784" s="244"/>
      <c r="K784" s="244"/>
      <c r="L784" s="249"/>
      <c r="M784" s="250"/>
      <c r="N784" s="251"/>
      <c r="O784" s="251"/>
      <c r="P784" s="251"/>
      <c r="Q784" s="251"/>
      <c r="R784" s="251"/>
      <c r="S784" s="251"/>
      <c r="T784" s="252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3" t="s">
        <v>152</v>
      </c>
      <c r="AU784" s="253" t="s">
        <v>86</v>
      </c>
      <c r="AV784" s="14" t="s">
        <v>86</v>
      </c>
      <c r="AW784" s="14" t="s">
        <v>35</v>
      </c>
      <c r="AX784" s="14" t="s">
        <v>76</v>
      </c>
      <c r="AY784" s="253" t="s">
        <v>140</v>
      </c>
    </row>
    <row r="785" s="13" customFormat="1">
      <c r="A785" s="13"/>
      <c r="B785" s="232"/>
      <c r="C785" s="233"/>
      <c r="D785" s="234" t="s">
        <v>152</v>
      </c>
      <c r="E785" s="235" t="s">
        <v>19</v>
      </c>
      <c r="F785" s="236" t="s">
        <v>367</v>
      </c>
      <c r="G785" s="233"/>
      <c r="H785" s="235" t="s">
        <v>19</v>
      </c>
      <c r="I785" s="237"/>
      <c r="J785" s="233"/>
      <c r="K785" s="233"/>
      <c r="L785" s="238"/>
      <c r="M785" s="239"/>
      <c r="N785" s="240"/>
      <c r="O785" s="240"/>
      <c r="P785" s="240"/>
      <c r="Q785" s="240"/>
      <c r="R785" s="240"/>
      <c r="S785" s="240"/>
      <c r="T785" s="241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2" t="s">
        <v>152</v>
      </c>
      <c r="AU785" s="242" t="s">
        <v>86</v>
      </c>
      <c r="AV785" s="13" t="s">
        <v>84</v>
      </c>
      <c r="AW785" s="13" t="s">
        <v>35</v>
      </c>
      <c r="AX785" s="13" t="s">
        <v>76</v>
      </c>
      <c r="AY785" s="242" t="s">
        <v>140</v>
      </c>
    </row>
    <row r="786" s="14" customFormat="1">
      <c r="A786" s="14"/>
      <c r="B786" s="243"/>
      <c r="C786" s="244"/>
      <c r="D786" s="234" t="s">
        <v>152</v>
      </c>
      <c r="E786" s="245" t="s">
        <v>19</v>
      </c>
      <c r="F786" s="246" t="s">
        <v>616</v>
      </c>
      <c r="G786" s="244"/>
      <c r="H786" s="247">
        <v>2.5600000000000001</v>
      </c>
      <c r="I786" s="248"/>
      <c r="J786" s="244"/>
      <c r="K786" s="244"/>
      <c r="L786" s="249"/>
      <c r="M786" s="250"/>
      <c r="N786" s="251"/>
      <c r="O786" s="251"/>
      <c r="P786" s="251"/>
      <c r="Q786" s="251"/>
      <c r="R786" s="251"/>
      <c r="S786" s="251"/>
      <c r="T786" s="252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3" t="s">
        <v>152</v>
      </c>
      <c r="AU786" s="253" t="s">
        <v>86</v>
      </c>
      <c r="AV786" s="14" t="s">
        <v>86</v>
      </c>
      <c r="AW786" s="14" t="s">
        <v>35</v>
      </c>
      <c r="AX786" s="14" t="s">
        <v>76</v>
      </c>
      <c r="AY786" s="253" t="s">
        <v>140</v>
      </c>
    </row>
    <row r="787" s="13" customFormat="1">
      <c r="A787" s="13"/>
      <c r="B787" s="232"/>
      <c r="C787" s="233"/>
      <c r="D787" s="234" t="s">
        <v>152</v>
      </c>
      <c r="E787" s="235" t="s">
        <v>19</v>
      </c>
      <c r="F787" s="236" t="s">
        <v>369</v>
      </c>
      <c r="G787" s="233"/>
      <c r="H787" s="235" t="s">
        <v>19</v>
      </c>
      <c r="I787" s="237"/>
      <c r="J787" s="233"/>
      <c r="K787" s="233"/>
      <c r="L787" s="238"/>
      <c r="M787" s="239"/>
      <c r="N787" s="240"/>
      <c r="O787" s="240"/>
      <c r="P787" s="240"/>
      <c r="Q787" s="240"/>
      <c r="R787" s="240"/>
      <c r="S787" s="240"/>
      <c r="T787" s="241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2" t="s">
        <v>152</v>
      </c>
      <c r="AU787" s="242" t="s">
        <v>86</v>
      </c>
      <c r="AV787" s="13" t="s">
        <v>84</v>
      </c>
      <c r="AW787" s="13" t="s">
        <v>35</v>
      </c>
      <c r="AX787" s="13" t="s">
        <v>76</v>
      </c>
      <c r="AY787" s="242" t="s">
        <v>140</v>
      </c>
    </row>
    <row r="788" s="14" customFormat="1">
      <c r="A788" s="14"/>
      <c r="B788" s="243"/>
      <c r="C788" s="244"/>
      <c r="D788" s="234" t="s">
        <v>152</v>
      </c>
      <c r="E788" s="245" t="s">
        <v>19</v>
      </c>
      <c r="F788" s="246" t="s">
        <v>617</v>
      </c>
      <c r="G788" s="244"/>
      <c r="H788" s="247">
        <v>4.0800000000000001</v>
      </c>
      <c r="I788" s="248"/>
      <c r="J788" s="244"/>
      <c r="K788" s="244"/>
      <c r="L788" s="249"/>
      <c r="M788" s="250"/>
      <c r="N788" s="251"/>
      <c r="O788" s="251"/>
      <c r="P788" s="251"/>
      <c r="Q788" s="251"/>
      <c r="R788" s="251"/>
      <c r="S788" s="251"/>
      <c r="T788" s="252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3" t="s">
        <v>152</v>
      </c>
      <c r="AU788" s="253" t="s">
        <v>86</v>
      </c>
      <c r="AV788" s="14" t="s">
        <v>86</v>
      </c>
      <c r="AW788" s="14" t="s">
        <v>35</v>
      </c>
      <c r="AX788" s="14" t="s">
        <v>76</v>
      </c>
      <c r="AY788" s="253" t="s">
        <v>140</v>
      </c>
    </row>
    <row r="789" s="13" customFormat="1">
      <c r="A789" s="13"/>
      <c r="B789" s="232"/>
      <c r="C789" s="233"/>
      <c r="D789" s="234" t="s">
        <v>152</v>
      </c>
      <c r="E789" s="235" t="s">
        <v>19</v>
      </c>
      <c r="F789" s="236" t="s">
        <v>371</v>
      </c>
      <c r="G789" s="233"/>
      <c r="H789" s="235" t="s">
        <v>19</v>
      </c>
      <c r="I789" s="237"/>
      <c r="J789" s="233"/>
      <c r="K789" s="233"/>
      <c r="L789" s="238"/>
      <c r="M789" s="239"/>
      <c r="N789" s="240"/>
      <c r="O789" s="240"/>
      <c r="P789" s="240"/>
      <c r="Q789" s="240"/>
      <c r="R789" s="240"/>
      <c r="S789" s="240"/>
      <c r="T789" s="241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2" t="s">
        <v>152</v>
      </c>
      <c r="AU789" s="242" t="s">
        <v>86</v>
      </c>
      <c r="AV789" s="13" t="s">
        <v>84</v>
      </c>
      <c r="AW789" s="13" t="s">
        <v>35</v>
      </c>
      <c r="AX789" s="13" t="s">
        <v>76</v>
      </c>
      <c r="AY789" s="242" t="s">
        <v>140</v>
      </c>
    </row>
    <row r="790" s="14" customFormat="1">
      <c r="A790" s="14"/>
      <c r="B790" s="243"/>
      <c r="C790" s="244"/>
      <c r="D790" s="234" t="s">
        <v>152</v>
      </c>
      <c r="E790" s="245" t="s">
        <v>19</v>
      </c>
      <c r="F790" s="246" t="s">
        <v>616</v>
      </c>
      <c r="G790" s="244"/>
      <c r="H790" s="247">
        <v>2.5600000000000001</v>
      </c>
      <c r="I790" s="248"/>
      <c r="J790" s="244"/>
      <c r="K790" s="244"/>
      <c r="L790" s="249"/>
      <c r="M790" s="250"/>
      <c r="N790" s="251"/>
      <c r="O790" s="251"/>
      <c r="P790" s="251"/>
      <c r="Q790" s="251"/>
      <c r="R790" s="251"/>
      <c r="S790" s="251"/>
      <c r="T790" s="252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3" t="s">
        <v>152</v>
      </c>
      <c r="AU790" s="253" t="s">
        <v>86</v>
      </c>
      <c r="AV790" s="14" t="s">
        <v>86</v>
      </c>
      <c r="AW790" s="14" t="s">
        <v>35</v>
      </c>
      <c r="AX790" s="14" t="s">
        <v>76</v>
      </c>
      <c r="AY790" s="253" t="s">
        <v>140</v>
      </c>
    </row>
    <row r="791" s="13" customFormat="1">
      <c r="A791" s="13"/>
      <c r="B791" s="232"/>
      <c r="C791" s="233"/>
      <c r="D791" s="234" t="s">
        <v>152</v>
      </c>
      <c r="E791" s="235" t="s">
        <v>19</v>
      </c>
      <c r="F791" s="236" t="s">
        <v>372</v>
      </c>
      <c r="G791" s="233"/>
      <c r="H791" s="235" t="s">
        <v>19</v>
      </c>
      <c r="I791" s="237"/>
      <c r="J791" s="233"/>
      <c r="K791" s="233"/>
      <c r="L791" s="238"/>
      <c r="M791" s="239"/>
      <c r="N791" s="240"/>
      <c r="O791" s="240"/>
      <c r="P791" s="240"/>
      <c r="Q791" s="240"/>
      <c r="R791" s="240"/>
      <c r="S791" s="240"/>
      <c r="T791" s="241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2" t="s">
        <v>152</v>
      </c>
      <c r="AU791" s="242" t="s">
        <v>86</v>
      </c>
      <c r="AV791" s="13" t="s">
        <v>84</v>
      </c>
      <c r="AW791" s="13" t="s">
        <v>35</v>
      </c>
      <c r="AX791" s="13" t="s">
        <v>76</v>
      </c>
      <c r="AY791" s="242" t="s">
        <v>140</v>
      </c>
    </row>
    <row r="792" s="14" customFormat="1">
      <c r="A792" s="14"/>
      <c r="B792" s="243"/>
      <c r="C792" s="244"/>
      <c r="D792" s="234" t="s">
        <v>152</v>
      </c>
      <c r="E792" s="245" t="s">
        <v>19</v>
      </c>
      <c r="F792" s="246" t="s">
        <v>616</v>
      </c>
      <c r="G792" s="244"/>
      <c r="H792" s="247">
        <v>2.5600000000000001</v>
      </c>
      <c r="I792" s="248"/>
      <c r="J792" s="244"/>
      <c r="K792" s="244"/>
      <c r="L792" s="249"/>
      <c r="M792" s="250"/>
      <c r="N792" s="251"/>
      <c r="O792" s="251"/>
      <c r="P792" s="251"/>
      <c r="Q792" s="251"/>
      <c r="R792" s="251"/>
      <c r="S792" s="251"/>
      <c r="T792" s="252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3" t="s">
        <v>152</v>
      </c>
      <c r="AU792" s="253" t="s">
        <v>86</v>
      </c>
      <c r="AV792" s="14" t="s">
        <v>86</v>
      </c>
      <c r="AW792" s="14" t="s">
        <v>35</v>
      </c>
      <c r="AX792" s="14" t="s">
        <v>76</v>
      </c>
      <c r="AY792" s="253" t="s">
        <v>140</v>
      </c>
    </row>
    <row r="793" s="13" customFormat="1">
      <c r="A793" s="13"/>
      <c r="B793" s="232"/>
      <c r="C793" s="233"/>
      <c r="D793" s="234" t="s">
        <v>152</v>
      </c>
      <c r="E793" s="235" t="s">
        <v>19</v>
      </c>
      <c r="F793" s="236" t="s">
        <v>618</v>
      </c>
      <c r="G793" s="233"/>
      <c r="H793" s="235" t="s">
        <v>19</v>
      </c>
      <c r="I793" s="237"/>
      <c r="J793" s="233"/>
      <c r="K793" s="233"/>
      <c r="L793" s="238"/>
      <c r="M793" s="239"/>
      <c r="N793" s="240"/>
      <c r="O793" s="240"/>
      <c r="P793" s="240"/>
      <c r="Q793" s="240"/>
      <c r="R793" s="240"/>
      <c r="S793" s="240"/>
      <c r="T793" s="241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2" t="s">
        <v>152</v>
      </c>
      <c r="AU793" s="242" t="s">
        <v>86</v>
      </c>
      <c r="AV793" s="13" t="s">
        <v>84</v>
      </c>
      <c r="AW793" s="13" t="s">
        <v>35</v>
      </c>
      <c r="AX793" s="13" t="s">
        <v>76</v>
      </c>
      <c r="AY793" s="242" t="s">
        <v>140</v>
      </c>
    </row>
    <row r="794" s="14" customFormat="1">
      <c r="A794" s="14"/>
      <c r="B794" s="243"/>
      <c r="C794" s="244"/>
      <c r="D794" s="234" t="s">
        <v>152</v>
      </c>
      <c r="E794" s="245" t="s">
        <v>19</v>
      </c>
      <c r="F794" s="246" t="s">
        <v>619</v>
      </c>
      <c r="G794" s="244"/>
      <c r="H794" s="247">
        <v>4.4800000000000004</v>
      </c>
      <c r="I794" s="248"/>
      <c r="J794" s="244"/>
      <c r="K794" s="244"/>
      <c r="L794" s="249"/>
      <c r="M794" s="250"/>
      <c r="N794" s="251"/>
      <c r="O794" s="251"/>
      <c r="P794" s="251"/>
      <c r="Q794" s="251"/>
      <c r="R794" s="251"/>
      <c r="S794" s="251"/>
      <c r="T794" s="252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3" t="s">
        <v>152</v>
      </c>
      <c r="AU794" s="253" t="s">
        <v>86</v>
      </c>
      <c r="AV794" s="14" t="s">
        <v>86</v>
      </c>
      <c r="AW794" s="14" t="s">
        <v>35</v>
      </c>
      <c r="AX794" s="14" t="s">
        <v>76</v>
      </c>
      <c r="AY794" s="253" t="s">
        <v>140</v>
      </c>
    </row>
    <row r="795" s="15" customFormat="1">
      <c r="A795" s="15"/>
      <c r="B795" s="254"/>
      <c r="C795" s="255"/>
      <c r="D795" s="234" t="s">
        <v>152</v>
      </c>
      <c r="E795" s="256" t="s">
        <v>19</v>
      </c>
      <c r="F795" s="257" t="s">
        <v>162</v>
      </c>
      <c r="G795" s="255"/>
      <c r="H795" s="258">
        <v>17.920000000000002</v>
      </c>
      <c r="I795" s="259"/>
      <c r="J795" s="255"/>
      <c r="K795" s="255"/>
      <c r="L795" s="260"/>
      <c r="M795" s="261"/>
      <c r="N795" s="262"/>
      <c r="O795" s="262"/>
      <c r="P795" s="262"/>
      <c r="Q795" s="262"/>
      <c r="R795" s="262"/>
      <c r="S795" s="262"/>
      <c r="T795" s="263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64" t="s">
        <v>152</v>
      </c>
      <c r="AU795" s="264" t="s">
        <v>86</v>
      </c>
      <c r="AV795" s="15" t="s">
        <v>148</v>
      </c>
      <c r="AW795" s="15" t="s">
        <v>35</v>
      </c>
      <c r="AX795" s="15" t="s">
        <v>84</v>
      </c>
      <c r="AY795" s="264" t="s">
        <v>140</v>
      </c>
    </row>
    <row r="796" s="2" customFormat="1" ht="16.5" customHeight="1">
      <c r="A796" s="40"/>
      <c r="B796" s="41"/>
      <c r="C796" s="265" t="s">
        <v>630</v>
      </c>
      <c r="D796" s="265" t="s">
        <v>521</v>
      </c>
      <c r="E796" s="266" t="s">
        <v>631</v>
      </c>
      <c r="F796" s="267" t="s">
        <v>632</v>
      </c>
      <c r="G796" s="268" t="s">
        <v>146</v>
      </c>
      <c r="H796" s="269">
        <v>19.712</v>
      </c>
      <c r="I796" s="270"/>
      <c r="J796" s="271">
        <f>ROUND(I796*H796,2)</f>
        <v>0</v>
      </c>
      <c r="K796" s="267" t="s">
        <v>147</v>
      </c>
      <c r="L796" s="272"/>
      <c r="M796" s="273" t="s">
        <v>19</v>
      </c>
      <c r="N796" s="274" t="s">
        <v>47</v>
      </c>
      <c r="O796" s="86"/>
      <c r="P796" s="223">
        <f>O796*H796</f>
        <v>0</v>
      </c>
      <c r="Q796" s="223">
        <v>0.012319999999999999</v>
      </c>
      <c r="R796" s="223">
        <f>Q796*H796</f>
        <v>0.24285183999999999</v>
      </c>
      <c r="S796" s="223">
        <v>0</v>
      </c>
      <c r="T796" s="224">
        <f>S796*H796</f>
        <v>0</v>
      </c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R796" s="225" t="s">
        <v>524</v>
      </c>
      <c r="AT796" s="225" t="s">
        <v>521</v>
      </c>
      <c r="AU796" s="225" t="s">
        <v>86</v>
      </c>
      <c r="AY796" s="19" t="s">
        <v>140</v>
      </c>
      <c r="BE796" s="226">
        <f>IF(N796="základní",J796,0)</f>
        <v>0</v>
      </c>
      <c r="BF796" s="226">
        <f>IF(N796="snížená",J796,0)</f>
        <v>0</v>
      </c>
      <c r="BG796" s="226">
        <f>IF(N796="zákl. přenesená",J796,0)</f>
        <v>0</v>
      </c>
      <c r="BH796" s="226">
        <f>IF(N796="sníž. přenesená",J796,0)</f>
        <v>0</v>
      </c>
      <c r="BI796" s="226">
        <f>IF(N796="nulová",J796,0)</f>
        <v>0</v>
      </c>
      <c r="BJ796" s="19" t="s">
        <v>84</v>
      </c>
      <c r="BK796" s="226">
        <f>ROUND(I796*H796,2)</f>
        <v>0</v>
      </c>
      <c r="BL796" s="19" t="s">
        <v>418</v>
      </c>
      <c r="BM796" s="225" t="s">
        <v>633</v>
      </c>
    </row>
    <row r="797" s="13" customFormat="1">
      <c r="A797" s="13"/>
      <c r="B797" s="232"/>
      <c r="C797" s="233"/>
      <c r="D797" s="234" t="s">
        <v>152</v>
      </c>
      <c r="E797" s="235" t="s">
        <v>19</v>
      </c>
      <c r="F797" s="236" t="s">
        <v>614</v>
      </c>
      <c r="G797" s="233"/>
      <c r="H797" s="235" t="s">
        <v>19</v>
      </c>
      <c r="I797" s="237"/>
      <c r="J797" s="233"/>
      <c r="K797" s="233"/>
      <c r="L797" s="238"/>
      <c r="M797" s="239"/>
      <c r="N797" s="240"/>
      <c r="O797" s="240"/>
      <c r="P797" s="240"/>
      <c r="Q797" s="240"/>
      <c r="R797" s="240"/>
      <c r="S797" s="240"/>
      <c r="T797" s="241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2" t="s">
        <v>152</v>
      </c>
      <c r="AU797" s="242" t="s">
        <v>86</v>
      </c>
      <c r="AV797" s="13" t="s">
        <v>84</v>
      </c>
      <c r="AW797" s="13" t="s">
        <v>35</v>
      </c>
      <c r="AX797" s="13" t="s">
        <v>76</v>
      </c>
      <c r="AY797" s="242" t="s">
        <v>140</v>
      </c>
    </row>
    <row r="798" s="14" customFormat="1">
      <c r="A798" s="14"/>
      <c r="B798" s="243"/>
      <c r="C798" s="244"/>
      <c r="D798" s="234" t="s">
        <v>152</v>
      </c>
      <c r="E798" s="245" t="s">
        <v>19</v>
      </c>
      <c r="F798" s="246" t="s">
        <v>615</v>
      </c>
      <c r="G798" s="244"/>
      <c r="H798" s="247">
        <v>1.6799999999999999</v>
      </c>
      <c r="I798" s="248"/>
      <c r="J798" s="244"/>
      <c r="K798" s="244"/>
      <c r="L798" s="249"/>
      <c r="M798" s="250"/>
      <c r="N798" s="251"/>
      <c r="O798" s="251"/>
      <c r="P798" s="251"/>
      <c r="Q798" s="251"/>
      <c r="R798" s="251"/>
      <c r="S798" s="251"/>
      <c r="T798" s="252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3" t="s">
        <v>152</v>
      </c>
      <c r="AU798" s="253" t="s">
        <v>86</v>
      </c>
      <c r="AV798" s="14" t="s">
        <v>86</v>
      </c>
      <c r="AW798" s="14" t="s">
        <v>35</v>
      </c>
      <c r="AX798" s="14" t="s">
        <v>76</v>
      </c>
      <c r="AY798" s="253" t="s">
        <v>140</v>
      </c>
    </row>
    <row r="799" s="13" customFormat="1">
      <c r="A799" s="13"/>
      <c r="B799" s="232"/>
      <c r="C799" s="233"/>
      <c r="D799" s="234" t="s">
        <v>152</v>
      </c>
      <c r="E799" s="235" t="s">
        <v>19</v>
      </c>
      <c r="F799" s="236" t="s">
        <v>367</v>
      </c>
      <c r="G799" s="233"/>
      <c r="H799" s="235" t="s">
        <v>19</v>
      </c>
      <c r="I799" s="237"/>
      <c r="J799" s="233"/>
      <c r="K799" s="233"/>
      <c r="L799" s="238"/>
      <c r="M799" s="239"/>
      <c r="N799" s="240"/>
      <c r="O799" s="240"/>
      <c r="P799" s="240"/>
      <c r="Q799" s="240"/>
      <c r="R799" s="240"/>
      <c r="S799" s="240"/>
      <c r="T799" s="241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2" t="s">
        <v>152</v>
      </c>
      <c r="AU799" s="242" t="s">
        <v>86</v>
      </c>
      <c r="AV799" s="13" t="s">
        <v>84</v>
      </c>
      <c r="AW799" s="13" t="s">
        <v>35</v>
      </c>
      <c r="AX799" s="13" t="s">
        <v>76</v>
      </c>
      <c r="AY799" s="242" t="s">
        <v>140</v>
      </c>
    </row>
    <row r="800" s="14" customFormat="1">
      <c r="A800" s="14"/>
      <c r="B800" s="243"/>
      <c r="C800" s="244"/>
      <c r="D800" s="234" t="s">
        <v>152</v>
      </c>
      <c r="E800" s="245" t="s">
        <v>19</v>
      </c>
      <c r="F800" s="246" t="s">
        <v>616</v>
      </c>
      <c r="G800" s="244"/>
      <c r="H800" s="247">
        <v>2.5600000000000001</v>
      </c>
      <c r="I800" s="248"/>
      <c r="J800" s="244"/>
      <c r="K800" s="244"/>
      <c r="L800" s="249"/>
      <c r="M800" s="250"/>
      <c r="N800" s="251"/>
      <c r="O800" s="251"/>
      <c r="P800" s="251"/>
      <c r="Q800" s="251"/>
      <c r="R800" s="251"/>
      <c r="S800" s="251"/>
      <c r="T800" s="252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3" t="s">
        <v>152</v>
      </c>
      <c r="AU800" s="253" t="s">
        <v>86</v>
      </c>
      <c r="AV800" s="14" t="s">
        <v>86</v>
      </c>
      <c r="AW800" s="14" t="s">
        <v>35</v>
      </c>
      <c r="AX800" s="14" t="s">
        <v>76</v>
      </c>
      <c r="AY800" s="253" t="s">
        <v>140</v>
      </c>
    </row>
    <row r="801" s="13" customFormat="1">
      <c r="A801" s="13"/>
      <c r="B801" s="232"/>
      <c r="C801" s="233"/>
      <c r="D801" s="234" t="s">
        <v>152</v>
      </c>
      <c r="E801" s="235" t="s">
        <v>19</v>
      </c>
      <c r="F801" s="236" t="s">
        <v>369</v>
      </c>
      <c r="G801" s="233"/>
      <c r="H801" s="235" t="s">
        <v>19</v>
      </c>
      <c r="I801" s="237"/>
      <c r="J801" s="233"/>
      <c r="K801" s="233"/>
      <c r="L801" s="238"/>
      <c r="M801" s="239"/>
      <c r="N801" s="240"/>
      <c r="O801" s="240"/>
      <c r="P801" s="240"/>
      <c r="Q801" s="240"/>
      <c r="R801" s="240"/>
      <c r="S801" s="240"/>
      <c r="T801" s="241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2" t="s">
        <v>152</v>
      </c>
      <c r="AU801" s="242" t="s">
        <v>86</v>
      </c>
      <c r="AV801" s="13" t="s">
        <v>84</v>
      </c>
      <c r="AW801" s="13" t="s">
        <v>35</v>
      </c>
      <c r="AX801" s="13" t="s">
        <v>76</v>
      </c>
      <c r="AY801" s="242" t="s">
        <v>140</v>
      </c>
    </row>
    <row r="802" s="14" customFormat="1">
      <c r="A802" s="14"/>
      <c r="B802" s="243"/>
      <c r="C802" s="244"/>
      <c r="D802" s="234" t="s">
        <v>152</v>
      </c>
      <c r="E802" s="245" t="s">
        <v>19</v>
      </c>
      <c r="F802" s="246" t="s">
        <v>617</v>
      </c>
      <c r="G802" s="244"/>
      <c r="H802" s="247">
        <v>4.0800000000000001</v>
      </c>
      <c r="I802" s="248"/>
      <c r="J802" s="244"/>
      <c r="K802" s="244"/>
      <c r="L802" s="249"/>
      <c r="M802" s="250"/>
      <c r="N802" s="251"/>
      <c r="O802" s="251"/>
      <c r="P802" s="251"/>
      <c r="Q802" s="251"/>
      <c r="R802" s="251"/>
      <c r="S802" s="251"/>
      <c r="T802" s="252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3" t="s">
        <v>152</v>
      </c>
      <c r="AU802" s="253" t="s">
        <v>86</v>
      </c>
      <c r="AV802" s="14" t="s">
        <v>86</v>
      </c>
      <c r="AW802" s="14" t="s">
        <v>35</v>
      </c>
      <c r="AX802" s="14" t="s">
        <v>76</v>
      </c>
      <c r="AY802" s="253" t="s">
        <v>140</v>
      </c>
    </row>
    <row r="803" s="13" customFormat="1">
      <c r="A803" s="13"/>
      <c r="B803" s="232"/>
      <c r="C803" s="233"/>
      <c r="D803" s="234" t="s">
        <v>152</v>
      </c>
      <c r="E803" s="235" t="s">
        <v>19</v>
      </c>
      <c r="F803" s="236" t="s">
        <v>371</v>
      </c>
      <c r="G803" s="233"/>
      <c r="H803" s="235" t="s">
        <v>19</v>
      </c>
      <c r="I803" s="237"/>
      <c r="J803" s="233"/>
      <c r="K803" s="233"/>
      <c r="L803" s="238"/>
      <c r="M803" s="239"/>
      <c r="N803" s="240"/>
      <c r="O803" s="240"/>
      <c r="P803" s="240"/>
      <c r="Q803" s="240"/>
      <c r="R803" s="240"/>
      <c r="S803" s="240"/>
      <c r="T803" s="241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2" t="s">
        <v>152</v>
      </c>
      <c r="AU803" s="242" t="s">
        <v>86</v>
      </c>
      <c r="AV803" s="13" t="s">
        <v>84</v>
      </c>
      <c r="AW803" s="13" t="s">
        <v>35</v>
      </c>
      <c r="AX803" s="13" t="s">
        <v>76</v>
      </c>
      <c r="AY803" s="242" t="s">
        <v>140</v>
      </c>
    </row>
    <row r="804" s="14" customFormat="1">
      <c r="A804" s="14"/>
      <c r="B804" s="243"/>
      <c r="C804" s="244"/>
      <c r="D804" s="234" t="s">
        <v>152</v>
      </c>
      <c r="E804" s="245" t="s">
        <v>19</v>
      </c>
      <c r="F804" s="246" t="s">
        <v>616</v>
      </c>
      <c r="G804" s="244"/>
      <c r="H804" s="247">
        <v>2.5600000000000001</v>
      </c>
      <c r="I804" s="248"/>
      <c r="J804" s="244"/>
      <c r="K804" s="244"/>
      <c r="L804" s="249"/>
      <c r="M804" s="250"/>
      <c r="N804" s="251"/>
      <c r="O804" s="251"/>
      <c r="P804" s="251"/>
      <c r="Q804" s="251"/>
      <c r="R804" s="251"/>
      <c r="S804" s="251"/>
      <c r="T804" s="252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3" t="s">
        <v>152</v>
      </c>
      <c r="AU804" s="253" t="s">
        <v>86</v>
      </c>
      <c r="AV804" s="14" t="s">
        <v>86</v>
      </c>
      <c r="AW804" s="14" t="s">
        <v>35</v>
      </c>
      <c r="AX804" s="14" t="s">
        <v>76</v>
      </c>
      <c r="AY804" s="253" t="s">
        <v>140</v>
      </c>
    </row>
    <row r="805" s="13" customFormat="1">
      <c r="A805" s="13"/>
      <c r="B805" s="232"/>
      <c r="C805" s="233"/>
      <c r="D805" s="234" t="s">
        <v>152</v>
      </c>
      <c r="E805" s="235" t="s">
        <v>19</v>
      </c>
      <c r="F805" s="236" t="s">
        <v>372</v>
      </c>
      <c r="G805" s="233"/>
      <c r="H805" s="235" t="s">
        <v>19</v>
      </c>
      <c r="I805" s="237"/>
      <c r="J805" s="233"/>
      <c r="K805" s="233"/>
      <c r="L805" s="238"/>
      <c r="M805" s="239"/>
      <c r="N805" s="240"/>
      <c r="O805" s="240"/>
      <c r="P805" s="240"/>
      <c r="Q805" s="240"/>
      <c r="R805" s="240"/>
      <c r="S805" s="240"/>
      <c r="T805" s="241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2" t="s">
        <v>152</v>
      </c>
      <c r="AU805" s="242" t="s">
        <v>86</v>
      </c>
      <c r="AV805" s="13" t="s">
        <v>84</v>
      </c>
      <c r="AW805" s="13" t="s">
        <v>35</v>
      </c>
      <c r="AX805" s="13" t="s">
        <v>76</v>
      </c>
      <c r="AY805" s="242" t="s">
        <v>140</v>
      </c>
    </row>
    <row r="806" s="14" customFormat="1">
      <c r="A806" s="14"/>
      <c r="B806" s="243"/>
      <c r="C806" s="244"/>
      <c r="D806" s="234" t="s">
        <v>152</v>
      </c>
      <c r="E806" s="245" t="s">
        <v>19</v>
      </c>
      <c r="F806" s="246" t="s">
        <v>616</v>
      </c>
      <c r="G806" s="244"/>
      <c r="H806" s="247">
        <v>2.5600000000000001</v>
      </c>
      <c r="I806" s="248"/>
      <c r="J806" s="244"/>
      <c r="K806" s="244"/>
      <c r="L806" s="249"/>
      <c r="M806" s="250"/>
      <c r="N806" s="251"/>
      <c r="O806" s="251"/>
      <c r="P806" s="251"/>
      <c r="Q806" s="251"/>
      <c r="R806" s="251"/>
      <c r="S806" s="251"/>
      <c r="T806" s="252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3" t="s">
        <v>152</v>
      </c>
      <c r="AU806" s="253" t="s">
        <v>86</v>
      </c>
      <c r="AV806" s="14" t="s">
        <v>86</v>
      </c>
      <c r="AW806" s="14" t="s">
        <v>35</v>
      </c>
      <c r="AX806" s="14" t="s">
        <v>76</v>
      </c>
      <c r="AY806" s="253" t="s">
        <v>140</v>
      </c>
    </row>
    <row r="807" s="13" customFormat="1">
      <c r="A807" s="13"/>
      <c r="B807" s="232"/>
      <c r="C807" s="233"/>
      <c r="D807" s="234" t="s">
        <v>152</v>
      </c>
      <c r="E807" s="235" t="s">
        <v>19</v>
      </c>
      <c r="F807" s="236" t="s">
        <v>618</v>
      </c>
      <c r="G807" s="233"/>
      <c r="H807" s="235" t="s">
        <v>19</v>
      </c>
      <c r="I807" s="237"/>
      <c r="J807" s="233"/>
      <c r="K807" s="233"/>
      <c r="L807" s="238"/>
      <c r="M807" s="239"/>
      <c r="N807" s="240"/>
      <c r="O807" s="240"/>
      <c r="P807" s="240"/>
      <c r="Q807" s="240"/>
      <c r="R807" s="240"/>
      <c r="S807" s="240"/>
      <c r="T807" s="241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2" t="s">
        <v>152</v>
      </c>
      <c r="AU807" s="242" t="s">
        <v>86</v>
      </c>
      <c r="AV807" s="13" t="s">
        <v>84</v>
      </c>
      <c r="AW807" s="13" t="s">
        <v>35</v>
      </c>
      <c r="AX807" s="13" t="s">
        <v>76</v>
      </c>
      <c r="AY807" s="242" t="s">
        <v>140</v>
      </c>
    </row>
    <row r="808" s="14" customFormat="1">
      <c r="A808" s="14"/>
      <c r="B808" s="243"/>
      <c r="C808" s="244"/>
      <c r="D808" s="234" t="s">
        <v>152</v>
      </c>
      <c r="E808" s="245" t="s">
        <v>19</v>
      </c>
      <c r="F808" s="246" t="s">
        <v>619</v>
      </c>
      <c r="G808" s="244"/>
      <c r="H808" s="247">
        <v>4.4800000000000004</v>
      </c>
      <c r="I808" s="248"/>
      <c r="J808" s="244"/>
      <c r="K808" s="244"/>
      <c r="L808" s="249"/>
      <c r="M808" s="250"/>
      <c r="N808" s="251"/>
      <c r="O808" s="251"/>
      <c r="P808" s="251"/>
      <c r="Q808" s="251"/>
      <c r="R808" s="251"/>
      <c r="S808" s="251"/>
      <c r="T808" s="252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3" t="s">
        <v>152</v>
      </c>
      <c r="AU808" s="253" t="s">
        <v>86</v>
      </c>
      <c r="AV808" s="14" t="s">
        <v>86</v>
      </c>
      <c r="AW808" s="14" t="s">
        <v>35</v>
      </c>
      <c r="AX808" s="14" t="s">
        <v>76</v>
      </c>
      <c r="AY808" s="253" t="s">
        <v>140</v>
      </c>
    </row>
    <row r="809" s="15" customFormat="1">
      <c r="A809" s="15"/>
      <c r="B809" s="254"/>
      <c r="C809" s="255"/>
      <c r="D809" s="234" t="s">
        <v>152</v>
      </c>
      <c r="E809" s="256" t="s">
        <v>19</v>
      </c>
      <c r="F809" s="257" t="s">
        <v>162</v>
      </c>
      <c r="G809" s="255"/>
      <c r="H809" s="258">
        <v>17.920000000000002</v>
      </c>
      <c r="I809" s="259"/>
      <c r="J809" s="255"/>
      <c r="K809" s="255"/>
      <c r="L809" s="260"/>
      <c r="M809" s="261"/>
      <c r="N809" s="262"/>
      <c r="O809" s="262"/>
      <c r="P809" s="262"/>
      <c r="Q809" s="262"/>
      <c r="R809" s="262"/>
      <c r="S809" s="262"/>
      <c r="T809" s="263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64" t="s">
        <v>152</v>
      </c>
      <c r="AU809" s="264" t="s">
        <v>86</v>
      </c>
      <c r="AV809" s="15" t="s">
        <v>148</v>
      </c>
      <c r="AW809" s="15" t="s">
        <v>35</v>
      </c>
      <c r="AX809" s="15" t="s">
        <v>84</v>
      </c>
      <c r="AY809" s="264" t="s">
        <v>140</v>
      </c>
    </row>
    <row r="810" s="14" customFormat="1">
      <c r="A810" s="14"/>
      <c r="B810" s="243"/>
      <c r="C810" s="244"/>
      <c r="D810" s="234" t="s">
        <v>152</v>
      </c>
      <c r="E810" s="244"/>
      <c r="F810" s="246" t="s">
        <v>634</v>
      </c>
      <c r="G810" s="244"/>
      <c r="H810" s="247">
        <v>19.712</v>
      </c>
      <c r="I810" s="248"/>
      <c r="J810" s="244"/>
      <c r="K810" s="244"/>
      <c r="L810" s="249"/>
      <c r="M810" s="250"/>
      <c r="N810" s="251"/>
      <c r="O810" s="251"/>
      <c r="P810" s="251"/>
      <c r="Q810" s="251"/>
      <c r="R810" s="251"/>
      <c r="S810" s="251"/>
      <c r="T810" s="252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3" t="s">
        <v>152</v>
      </c>
      <c r="AU810" s="253" t="s">
        <v>86</v>
      </c>
      <c r="AV810" s="14" t="s">
        <v>86</v>
      </c>
      <c r="AW810" s="14" t="s">
        <v>4</v>
      </c>
      <c r="AX810" s="14" t="s">
        <v>84</v>
      </c>
      <c r="AY810" s="253" t="s">
        <v>140</v>
      </c>
    </row>
    <row r="811" s="2" customFormat="1" ht="24.15" customHeight="1">
      <c r="A811" s="40"/>
      <c r="B811" s="41"/>
      <c r="C811" s="214" t="s">
        <v>635</v>
      </c>
      <c r="D811" s="214" t="s">
        <v>143</v>
      </c>
      <c r="E811" s="215" t="s">
        <v>636</v>
      </c>
      <c r="F811" s="216" t="s">
        <v>637</v>
      </c>
      <c r="G811" s="217" t="s">
        <v>146</v>
      </c>
      <c r="H811" s="218">
        <v>17.920000000000002</v>
      </c>
      <c r="I811" s="219"/>
      <c r="J811" s="220">
        <f>ROUND(I811*H811,2)</f>
        <v>0</v>
      </c>
      <c r="K811" s="216" t="s">
        <v>147</v>
      </c>
      <c r="L811" s="46"/>
      <c r="M811" s="221" t="s">
        <v>19</v>
      </c>
      <c r="N811" s="222" t="s">
        <v>47</v>
      </c>
      <c r="O811" s="86"/>
      <c r="P811" s="223">
        <f>O811*H811</f>
        <v>0</v>
      </c>
      <c r="Q811" s="223">
        <v>0</v>
      </c>
      <c r="R811" s="223">
        <f>Q811*H811</f>
        <v>0</v>
      </c>
      <c r="S811" s="223">
        <v>0</v>
      </c>
      <c r="T811" s="224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25" t="s">
        <v>418</v>
      </c>
      <c r="AT811" s="225" t="s">
        <v>143</v>
      </c>
      <c r="AU811" s="225" t="s">
        <v>86</v>
      </c>
      <c r="AY811" s="19" t="s">
        <v>140</v>
      </c>
      <c r="BE811" s="226">
        <f>IF(N811="základní",J811,0)</f>
        <v>0</v>
      </c>
      <c r="BF811" s="226">
        <f>IF(N811="snížená",J811,0)</f>
        <v>0</v>
      </c>
      <c r="BG811" s="226">
        <f>IF(N811="zákl. přenesená",J811,0)</f>
        <v>0</v>
      </c>
      <c r="BH811" s="226">
        <f>IF(N811="sníž. přenesená",J811,0)</f>
        <v>0</v>
      </c>
      <c r="BI811" s="226">
        <f>IF(N811="nulová",J811,0)</f>
        <v>0</v>
      </c>
      <c r="BJ811" s="19" t="s">
        <v>84</v>
      </c>
      <c r="BK811" s="226">
        <f>ROUND(I811*H811,2)</f>
        <v>0</v>
      </c>
      <c r="BL811" s="19" t="s">
        <v>418</v>
      </c>
      <c r="BM811" s="225" t="s">
        <v>638</v>
      </c>
    </row>
    <row r="812" s="2" customFormat="1">
      <c r="A812" s="40"/>
      <c r="B812" s="41"/>
      <c r="C812" s="42"/>
      <c r="D812" s="227" t="s">
        <v>150</v>
      </c>
      <c r="E812" s="42"/>
      <c r="F812" s="228" t="s">
        <v>639</v>
      </c>
      <c r="G812" s="42"/>
      <c r="H812" s="42"/>
      <c r="I812" s="229"/>
      <c r="J812" s="42"/>
      <c r="K812" s="42"/>
      <c r="L812" s="46"/>
      <c r="M812" s="230"/>
      <c r="N812" s="231"/>
      <c r="O812" s="86"/>
      <c r="P812" s="86"/>
      <c r="Q812" s="86"/>
      <c r="R812" s="86"/>
      <c r="S812" s="86"/>
      <c r="T812" s="87"/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T812" s="19" t="s">
        <v>150</v>
      </c>
      <c r="AU812" s="19" t="s">
        <v>86</v>
      </c>
    </row>
    <row r="813" s="13" customFormat="1">
      <c r="A813" s="13"/>
      <c r="B813" s="232"/>
      <c r="C813" s="233"/>
      <c r="D813" s="234" t="s">
        <v>152</v>
      </c>
      <c r="E813" s="235" t="s">
        <v>19</v>
      </c>
      <c r="F813" s="236" t="s">
        <v>614</v>
      </c>
      <c r="G813" s="233"/>
      <c r="H813" s="235" t="s">
        <v>19</v>
      </c>
      <c r="I813" s="237"/>
      <c r="J813" s="233"/>
      <c r="K813" s="233"/>
      <c r="L813" s="238"/>
      <c r="M813" s="239"/>
      <c r="N813" s="240"/>
      <c r="O813" s="240"/>
      <c r="P813" s="240"/>
      <c r="Q813" s="240"/>
      <c r="R813" s="240"/>
      <c r="S813" s="240"/>
      <c r="T813" s="241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2" t="s">
        <v>152</v>
      </c>
      <c r="AU813" s="242" t="s">
        <v>86</v>
      </c>
      <c r="AV813" s="13" t="s">
        <v>84</v>
      </c>
      <c r="AW813" s="13" t="s">
        <v>35</v>
      </c>
      <c r="AX813" s="13" t="s">
        <v>76</v>
      </c>
      <c r="AY813" s="242" t="s">
        <v>140</v>
      </c>
    </row>
    <row r="814" s="14" customFormat="1">
      <c r="A814" s="14"/>
      <c r="B814" s="243"/>
      <c r="C814" s="244"/>
      <c r="D814" s="234" t="s">
        <v>152</v>
      </c>
      <c r="E814" s="245" t="s">
        <v>19</v>
      </c>
      <c r="F814" s="246" t="s">
        <v>615</v>
      </c>
      <c r="G814" s="244"/>
      <c r="H814" s="247">
        <v>1.6799999999999999</v>
      </c>
      <c r="I814" s="248"/>
      <c r="J814" s="244"/>
      <c r="K814" s="244"/>
      <c r="L814" s="249"/>
      <c r="M814" s="250"/>
      <c r="N814" s="251"/>
      <c r="O814" s="251"/>
      <c r="P814" s="251"/>
      <c r="Q814" s="251"/>
      <c r="R814" s="251"/>
      <c r="S814" s="251"/>
      <c r="T814" s="252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3" t="s">
        <v>152</v>
      </c>
      <c r="AU814" s="253" t="s">
        <v>86</v>
      </c>
      <c r="AV814" s="14" t="s">
        <v>86</v>
      </c>
      <c r="AW814" s="14" t="s">
        <v>35</v>
      </c>
      <c r="AX814" s="14" t="s">
        <v>76</v>
      </c>
      <c r="AY814" s="253" t="s">
        <v>140</v>
      </c>
    </row>
    <row r="815" s="13" customFormat="1">
      <c r="A815" s="13"/>
      <c r="B815" s="232"/>
      <c r="C815" s="233"/>
      <c r="D815" s="234" t="s">
        <v>152</v>
      </c>
      <c r="E815" s="235" t="s">
        <v>19</v>
      </c>
      <c r="F815" s="236" t="s">
        <v>367</v>
      </c>
      <c r="G815" s="233"/>
      <c r="H815" s="235" t="s">
        <v>19</v>
      </c>
      <c r="I815" s="237"/>
      <c r="J815" s="233"/>
      <c r="K815" s="233"/>
      <c r="L815" s="238"/>
      <c r="M815" s="239"/>
      <c r="N815" s="240"/>
      <c r="O815" s="240"/>
      <c r="P815" s="240"/>
      <c r="Q815" s="240"/>
      <c r="R815" s="240"/>
      <c r="S815" s="240"/>
      <c r="T815" s="241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2" t="s">
        <v>152</v>
      </c>
      <c r="AU815" s="242" t="s">
        <v>86</v>
      </c>
      <c r="AV815" s="13" t="s">
        <v>84</v>
      </c>
      <c r="AW815" s="13" t="s">
        <v>35</v>
      </c>
      <c r="AX815" s="13" t="s">
        <v>76</v>
      </c>
      <c r="AY815" s="242" t="s">
        <v>140</v>
      </c>
    </row>
    <row r="816" s="14" customFormat="1">
      <c r="A816" s="14"/>
      <c r="B816" s="243"/>
      <c r="C816" s="244"/>
      <c r="D816" s="234" t="s">
        <v>152</v>
      </c>
      <c r="E816" s="245" t="s">
        <v>19</v>
      </c>
      <c r="F816" s="246" t="s">
        <v>616</v>
      </c>
      <c r="G816" s="244"/>
      <c r="H816" s="247">
        <v>2.5600000000000001</v>
      </c>
      <c r="I816" s="248"/>
      <c r="J816" s="244"/>
      <c r="K816" s="244"/>
      <c r="L816" s="249"/>
      <c r="M816" s="250"/>
      <c r="N816" s="251"/>
      <c r="O816" s="251"/>
      <c r="P816" s="251"/>
      <c r="Q816" s="251"/>
      <c r="R816" s="251"/>
      <c r="S816" s="251"/>
      <c r="T816" s="252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3" t="s">
        <v>152</v>
      </c>
      <c r="AU816" s="253" t="s">
        <v>86</v>
      </c>
      <c r="AV816" s="14" t="s">
        <v>86</v>
      </c>
      <c r="AW816" s="14" t="s">
        <v>35</v>
      </c>
      <c r="AX816" s="14" t="s">
        <v>76</v>
      </c>
      <c r="AY816" s="253" t="s">
        <v>140</v>
      </c>
    </row>
    <row r="817" s="13" customFormat="1">
      <c r="A817" s="13"/>
      <c r="B817" s="232"/>
      <c r="C817" s="233"/>
      <c r="D817" s="234" t="s">
        <v>152</v>
      </c>
      <c r="E817" s="235" t="s">
        <v>19</v>
      </c>
      <c r="F817" s="236" t="s">
        <v>369</v>
      </c>
      <c r="G817" s="233"/>
      <c r="H817" s="235" t="s">
        <v>19</v>
      </c>
      <c r="I817" s="237"/>
      <c r="J817" s="233"/>
      <c r="K817" s="233"/>
      <c r="L817" s="238"/>
      <c r="M817" s="239"/>
      <c r="N817" s="240"/>
      <c r="O817" s="240"/>
      <c r="P817" s="240"/>
      <c r="Q817" s="240"/>
      <c r="R817" s="240"/>
      <c r="S817" s="240"/>
      <c r="T817" s="241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2" t="s">
        <v>152</v>
      </c>
      <c r="AU817" s="242" t="s">
        <v>86</v>
      </c>
      <c r="AV817" s="13" t="s">
        <v>84</v>
      </c>
      <c r="AW817" s="13" t="s">
        <v>35</v>
      </c>
      <c r="AX817" s="13" t="s">
        <v>76</v>
      </c>
      <c r="AY817" s="242" t="s">
        <v>140</v>
      </c>
    </row>
    <row r="818" s="14" customFormat="1">
      <c r="A818" s="14"/>
      <c r="B818" s="243"/>
      <c r="C818" s="244"/>
      <c r="D818" s="234" t="s">
        <v>152</v>
      </c>
      <c r="E818" s="245" t="s">
        <v>19</v>
      </c>
      <c r="F818" s="246" t="s">
        <v>617</v>
      </c>
      <c r="G818" s="244"/>
      <c r="H818" s="247">
        <v>4.0800000000000001</v>
      </c>
      <c r="I818" s="248"/>
      <c r="J818" s="244"/>
      <c r="K818" s="244"/>
      <c r="L818" s="249"/>
      <c r="M818" s="250"/>
      <c r="N818" s="251"/>
      <c r="O818" s="251"/>
      <c r="P818" s="251"/>
      <c r="Q818" s="251"/>
      <c r="R818" s="251"/>
      <c r="S818" s="251"/>
      <c r="T818" s="252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3" t="s">
        <v>152</v>
      </c>
      <c r="AU818" s="253" t="s">
        <v>86</v>
      </c>
      <c r="AV818" s="14" t="s">
        <v>86</v>
      </c>
      <c r="AW818" s="14" t="s">
        <v>35</v>
      </c>
      <c r="AX818" s="14" t="s">
        <v>76</v>
      </c>
      <c r="AY818" s="253" t="s">
        <v>140</v>
      </c>
    </row>
    <row r="819" s="13" customFormat="1">
      <c r="A819" s="13"/>
      <c r="B819" s="232"/>
      <c r="C819" s="233"/>
      <c r="D819" s="234" t="s">
        <v>152</v>
      </c>
      <c r="E819" s="235" t="s">
        <v>19</v>
      </c>
      <c r="F819" s="236" t="s">
        <v>371</v>
      </c>
      <c r="G819" s="233"/>
      <c r="H819" s="235" t="s">
        <v>19</v>
      </c>
      <c r="I819" s="237"/>
      <c r="J819" s="233"/>
      <c r="K819" s="233"/>
      <c r="L819" s="238"/>
      <c r="M819" s="239"/>
      <c r="N819" s="240"/>
      <c r="O819" s="240"/>
      <c r="P819" s="240"/>
      <c r="Q819" s="240"/>
      <c r="R819" s="240"/>
      <c r="S819" s="240"/>
      <c r="T819" s="241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2" t="s">
        <v>152</v>
      </c>
      <c r="AU819" s="242" t="s">
        <v>86</v>
      </c>
      <c r="AV819" s="13" t="s">
        <v>84</v>
      </c>
      <c r="AW819" s="13" t="s">
        <v>35</v>
      </c>
      <c r="AX819" s="13" t="s">
        <v>76</v>
      </c>
      <c r="AY819" s="242" t="s">
        <v>140</v>
      </c>
    </row>
    <row r="820" s="14" customFormat="1">
      <c r="A820" s="14"/>
      <c r="B820" s="243"/>
      <c r="C820" s="244"/>
      <c r="D820" s="234" t="s">
        <v>152</v>
      </c>
      <c r="E820" s="245" t="s">
        <v>19</v>
      </c>
      <c r="F820" s="246" t="s">
        <v>616</v>
      </c>
      <c r="G820" s="244"/>
      <c r="H820" s="247">
        <v>2.5600000000000001</v>
      </c>
      <c r="I820" s="248"/>
      <c r="J820" s="244"/>
      <c r="K820" s="244"/>
      <c r="L820" s="249"/>
      <c r="M820" s="250"/>
      <c r="N820" s="251"/>
      <c r="O820" s="251"/>
      <c r="P820" s="251"/>
      <c r="Q820" s="251"/>
      <c r="R820" s="251"/>
      <c r="S820" s="251"/>
      <c r="T820" s="252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3" t="s">
        <v>152</v>
      </c>
      <c r="AU820" s="253" t="s">
        <v>86</v>
      </c>
      <c r="AV820" s="14" t="s">
        <v>86</v>
      </c>
      <c r="AW820" s="14" t="s">
        <v>35</v>
      </c>
      <c r="AX820" s="14" t="s">
        <v>76</v>
      </c>
      <c r="AY820" s="253" t="s">
        <v>140</v>
      </c>
    </row>
    <row r="821" s="13" customFormat="1">
      <c r="A821" s="13"/>
      <c r="B821" s="232"/>
      <c r="C821" s="233"/>
      <c r="D821" s="234" t="s">
        <v>152</v>
      </c>
      <c r="E821" s="235" t="s">
        <v>19</v>
      </c>
      <c r="F821" s="236" t="s">
        <v>372</v>
      </c>
      <c r="G821" s="233"/>
      <c r="H821" s="235" t="s">
        <v>19</v>
      </c>
      <c r="I821" s="237"/>
      <c r="J821" s="233"/>
      <c r="K821" s="233"/>
      <c r="L821" s="238"/>
      <c r="M821" s="239"/>
      <c r="N821" s="240"/>
      <c r="O821" s="240"/>
      <c r="P821" s="240"/>
      <c r="Q821" s="240"/>
      <c r="R821" s="240"/>
      <c r="S821" s="240"/>
      <c r="T821" s="241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2" t="s">
        <v>152</v>
      </c>
      <c r="AU821" s="242" t="s">
        <v>86</v>
      </c>
      <c r="AV821" s="13" t="s">
        <v>84</v>
      </c>
      <c r="AW821" s="13" t="s">
        <v>35</v>
      </c>
      <c r="AX821" s="13" t="s">
        <v>76</v>
      </c>
      <c r="AY821" s="242" t="s">
        <v>140</v>
      </c>
    </row>
    <row r="822" s="14" customFormat="1">
      <c r="A822" s="14"/>
      <c r="B822" s="243"/>
      <c r="C822" s="244"/>
      <c r="D822" s="234" t="s">
        <v>152</v>
      </c>
      <c r="E822" s="245" t="s">
        <v>19</v>
      </c>
      <c r="F822" s="246" t="s">
        <v>616</v>
      </c>
      <c r="G822" s="244"/>
      <c r="H822" s="247">
        <v>2.5600000000000001</v>
      </c>
      <c r="I822" s="248"/>
      <c r="J822" s="244"/>
      <c r="K822" s="244"/>
      <c r="L822" s="249"/>
      <c r="M822" s="250"/>
      <c r="N822" s="251"/>
      <c r="O822" s="251"/>
      <c r="P822" s="251"/>
      <c r="Q822" s="251"/>
      <c r="R822" s="251"/>
      <c r="S822" s="251"/>
      <c r="T822" s="252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3" t="s">
        <v>152</v>
      </c>
      <c r="AU822" s="253" t="s">
        <v>86</v>
      </c>
      <c r="AV822" s="14" t="s">
        <v>86</v>
      </c>
      <c r="AW822" s="14" t="s">
        <v>35</v>
      </c>
      <c r="AX822" s="14" t="s">
        <v>76</v>
      </c>
      <c r="AY822" s="253" t="s">
        <v>140</v>
      </c>
    </row>
    <row r="823" s="13" customFormat="1">
      <c r="A823" s="13"/>
      <c r="B823" s="232"/>
      <c r="C823" s="233"/>
      <c r="D823" s="234" t="s">
        <v>152</v>
      </c>
      <c r="E823" s="235" t="s">
        <v>19</v>
      </c>
      <c r="F823" s="236" t="s">
        <v>618</v>
      </c>
      <c r="G823" s="233"/>
      <c r="H823" s="235" t="s">
        <v>19</v>
      </c>
      <c r="I823" s="237"/>
      <c r="J823" s="233"/>
      <c r="K823" s="233"/>
      <c r="L823" s="238"/>
      <c r="M823" s="239"/>
      <c r="N823" s="240"/>
      <c r="O823" s="240"/>
      <c r="P823" s="240"/>
      <c r="Q823" s="240"/>
      <c r="R823" s="240"/>
      <c r="S823" s="240"/>
      <c r="T823" s="241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2" t="s">
        <v>152</v>
      </c>
      <c r="AU823" s="242" t="s">
        <v>86</v>
      </c>
      <c r="AV823" s="13" t="s">
        <v>84</v>
      </c>
      <c r="AW823" s="13" t="s">
        <v>35</v>
      </c>
      <c r="AX823" s="13" t="s">
        <v>76</v>
      </c>
      <c r="AY823" s="242" t="s">
        <v>140</v>
      </c>
    </row>
    <row r="824" s="14" customFormat="1">
      <c r="A824" s="14"/>
      <c r="B824" s="243"/>
      <c r="C824" s="244"/>
      <c r="D824" s="234" t="s">
        <v>152</v>
      </c>
      <c r="E824" s="245" t="s">
        <v>19</v>
      </c>
      <c r="F824" s="246" t="s">
        <v>619</v>
      </c>
      <c r="G824" s="244"/>
      <c r="H824" s="247">
        <v>4.4800000000000004</v>
      </c>
      <c r="I824" s="248"/>
      <c r="J824" s="244"/>
      <c r="K824" s="244"/>
      <c r="L824" s="249"/>
      <c r="M824" s="250"/>
      <c r="N824" s="251"/>
      <c r="O824" s="251"/>
      <c r="P824" s="251"/>
      <c r="Q824" s="251"/>
      <c r="R824" s="251"/>
      <c r="S824" s="251"/>
      <c r="T824" s="252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3" t="s">
        <v>152</v>
      </c>
      <c r="AU824" s="253" t="s">
        <v>86</v>
      </c>
      <c r="AV824" s="14" t="s">
        <v>86</v>
      </c>
      <c r="AW824" s="14" t="s">
        <v>35</v>
      </c>
      <c r="AX824" s="14" t="s">
        <v>76</v>
      </c>
      <c r="AY824" s="253" t="s">
        <v>140</v>
      </c>
    </row>
    <row r="825" s="15" customFormat="1">
      <c r="A825" s="15"/>
      <c r="B825" s="254"/>
      <c r="C825" s="255"/>
      <c r="D825" s="234" t="s">
        <v>152</v>
      </c>
      <c r="E825" s="256" t="s">
        <v>19</v>
      </c>
      <c r="F825" s="257" t="s">
        <v>162</v>
      </c>
      <c r="G825" s="255"/>
      <c r="H825" s="258">
        <v>17.920000000000002</v>
      </c>
      <c r="I825" s="259"/>
      <c r="J825" s="255"/>
      <c r="K825" s="255"/>
      <c r="L825" s="260"/>
      <c r="M825" s="261"/>
      <c r="N825" s="262"/>
      <c r="O825" s="262"/>
      <c r="P825" s="262"/>
      <c r="Q825" s="262"/>
      <c r="R825" s="262"/>
      <c r="S825" s="262"/>
      <c r="T825" s="263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64" t="s">
        <v>152</v>
      </c>
      <c r="AU825" s="264" t="s">
        <v>86</v>
      </c>
      <c r="AV825" s="15" t="s">
        <v>148</v>
      </c>
      <c r="AW825" s="15" t="s">
        <v>35</v>
      </c>
      <c r="AX825" s="15" t="s">
        <v>84</v>
      </c>
      <c r="AY825" s="264" t="s">
        <v>140</v>
      </c>
    </row>
    <row r="826" s="2" customFormat="1" ht="16.5" customHeight="1">
      <c r="A826" s="40"/>
      <c r="B826" s="41"/>
      <c r="C826" s="214" t="s">
        <v>640</v>
      </c>
      <c r="D826" s="214" t="s">
        <v>143</v>
      </c>
      <c r="E826" s="215" t="s">
        <v>641</v>
      </c>
      <c r="F826" s="216" t="s">
        <v>642</v>
      </c>
      <c r="G826" s="217" t="s">
        <v>146</v>
      </c>
      <c r="H826" s="218">
        <v>8.0999999999999996</v>
      </c>
      <c r="I826" s="219"/>
      <c r="J826" s="220">
        <f>ROUND(I826*H826,2)</f>
        <v>0</v>
      </c>
      <c r="K826" s="216" t="s">
        <v>147</v>
      </c>
      <c r="L826" s="46"/>
      <c r="M826" s="221" t="s">
        <v>19</v>
      </c>
      <c r="N826" s="222" t="s">
        <v>47</v>
      </c>
      <c r="O826" s="86"/>
      <c r="P826" s="223">
        <f>O826*H826</f>
        <v>0</v>
      </c>
      <c r="Q826" s="223">
        <v>0</v>
      </c>
      <c r="R826" s="223">
        <f>Q826*H826</f>
        <v>0</v>
      </c>
      <c r="S826" s="223">
        <v>0.027199999999999998</v>
      </c>
      <c r="T826" s="224">
        <f>S826*H826</f>
        <v>0.22031999999999999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25" t="s">
        <v>418</v>
      </c>
      <c r="AT826" s="225" t="s">
        <v>143</v>
      </c>
      <c r="AU826" s="225" t="s">
        <v>86</v>
      </c>
      <c r="AY826" s="19" t="s">
        <v>140</v>
      </c>
      <c r="BE826" s="226">
        <f>IF(N826="základní",J826,0)</f>
        <v>0</v>
      </c>
      <c r="BF826" s="226">
        <f>IF(N826="snížená",J826,0)</f>
        <v>0</v>
      </c>
      <c r="BG826" s="226">
        <f>IF(N826="zákl. přenesená",J826,0)</f>
        <v>0</v>
      </c>
      <c r="BH826" s="226">
        <f>IF(N826="sníž. přenesená",J826,0)</f>
        <v>0</v>
      </c>
      <c r="BI826" s="226">
        <f>IF(N826="nulová",J826,0)</f>
        <v>0</v>
      </c>
      <c r="BJ826" s="19" t="s">
        <v>84</v>
      </c>
      <c r="BK826" s="226">
        <f>ROUND(I826*H826,2)</f>
        <v>0</v>
      </c>
      <c r="BL826" s="19" t="s">
        <v>418</v>
      </c>
      <c r="BM826" s="225" t="s">
        <v>643</v>
      </c>
    </row>
    <row r="827" s="2" customFormat="1">
      <c r="A827" s="40"/>
      <c r="B827" s="41"/>
      <c r="C827" s="42"/>
      <c r="D827" s="227" t="s">
        <v>150</v>
      </c>
      <c r="E827" s="42"/>
      <c r="F827" s="228" t="s">
        <v>644</v>
      </c>
      <c r="G827" s="42"/>
      <c r="H827" s="42"/>
      <c r="I827" s="229"/>
      <c r="J827" s="42"/>
      <c r="K827" s="42"/>
      <c r="L827" s="46"/>
      <c r="M827" s="230"/>
      <c r="N827" s="231"/>
      <c r="O827" s="86"/>
      <c r="P827" s="86"/>
      <c r="Q827" s="86"/>
      <c r="R827" s="86"/>
      <c r="S827" s="86"/>
      <c r="T827" s="87"/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T827" s="19" t="s">
        <v>150</v>
      </c>
      <c r="AU827" s="19" t="s">
        <v>86</v>
      </c>
    </row>
    <row r="828" s="13" customFormat="1">
      <c r="A828" s="13"/>
      <c r="B828" s="232"/>
      <c r="C828" s="233"/>
      <c r="D828" s="234" t="s">
        <v>152</v>
      </c>
      <c r="E828" s="235" t="s">
        <v>19</v>
      </c>
      <c r="F828" s="236" t="s">
        <v>219</v>
      </c>
      <c r="G828" s="233"/>
      <c r="H828" s="235" t="s">
        <v>19</v>
      </c>
      <c r="I828" s="237"/>
      <c r="J828" s="233"/>
      <c r="K828" s="233"/>
      <c r="L828" s="238"/>
      <c r="M828" s="239"/>
      <c r="N828" s="240"/>
      <c r="O828" s="240"/>
      <c r="P828" s="240"/>
      <c r="Q828" s="240"/>
      <c r="R828" s="240"/>
      <c r="S828" s="240"/>
      <c r="T828" s="241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2" t="s">
        <v>152</v>
      </c>
      <c r="AU828" s="242" t="s">
        <v>86</v>
      </c>
      <c r="AV828" s="13" t="s">
        <v>84</v>
      </c>
      <c r="AW828" s="13" t="s">
        <v>35</v>
      </c>
      <c r="AX828" s="13" t="s">
        <v>76</v>
      </c>
      <c r="AY828" s="242" t="s">
        <v>140</v>
      </c>
    </row>
    <row r="829" s="14" customFormat="1">
      <c r="A829" s="14"/>
      <c r="B829" s="243"/>
      <c r="C829" s="244"/>
      <c r="D829" s="234" t="s">
        <v>152</v>
      </c>
      <c r="E829" s="245" t="s">
        <v>19</v>
      </c>
      <c r="F829" s="246" t="s">
        <v>645</v>
      </c>
      <c r="G829" s="244"/>
      <c r="H829" s="247">
        <v>5.0999999999999996</v>
      </c>
      <c r="I829" s="248"/>
      <c r="J829" s="244"/>
      <c r="K829" s="244"/>
      <c r="L829" s="249"/>
      <c r="M829" s="250"/>
      <c r="N829" s="251"/>
      <c r="O829" s="251"/>
      <c r="P829" s="251"/>
      <c r="Q829" s="251"/>
      <c r="R829" s="251"/>
      <c r="S829" s="251"/>
      <c r="T829" s="252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3" t="s">
        <v>152</v>
      </c>
      <c r="AU829" s="253" t="s">
        <v>86</v>
      </c>
      <c r="AV829" s="14" t="s">
        <v>86</v>
      </c>
      <c r="AW829" s="14" t="s">
        <v>35</v>
      </c>
      <c r="AX829" s="14" t="s">
        <v>76</v>
      </c>
      <c r="AY829" s="253" t="s">
        <v>140</v>
      </c>
    </row>
    <row r="830" s="13" customFormat="1">
      <c r="A830" s="13"/>
      <c r="B830" s="232"/>
      <c r="C830" s="233"/>
      <c r="D830" s="234" t="s">
        <v>152</v>
      </c>
      <c r="E830" s="235" t="s">
        <v>19</v>
      </c>
      <c r="F830" s="236" t="s">
        <v>232</v>
      </c>
      <c r="G830" s="233"/>
      <c r="H830" s="235" t="s">
        <v>19</v>
      </c>
      <c r="I830" s="237"/>
      <c r="J830" s="233"/>
      <c r="K830" s="233"/>
      <c r="L830" s="238"/>
      <c r="M830" s="239"/>
      <c r="N830" s="240"/>
      <c r="O830" s="240"/>
      <c r="P830" s="240"/>
      <c r="Q830" s="240"/>
      <c r="R830" s="240"/>
      <c r="S830" s="240"/>
      <c r="T830" s="241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2" t="s">
        <v>152</v>
      </c>
      <c r="AU830" s="242" t="s">
        <v>86</v>
      </c>
      <c r="AV830" s="13" t="s">
        <v>84</v>
      </c>
      <c r="AW830" s="13" t="s">
        <v>35</v>
      </c>
      <c r="AX830" s="13" t="s">
        <v>76</v>
      </c>
      <c r="AY830" s="242" t="s">
        <v>140</v>
      </c>
    </row>
    <row r="831" s="14" customFormat="1">
      <c r="A831" s="14"/>
      <c r="B831" s="243"/>
      <c r="C831" s="244"/>
      <c r="D831" s="234" t="s">
        <v>152</v>
      </c>
      <c r="E831" s="245" t="s">
        <v>19</v>
      </c>
      <c r="F831" s="246" t="s">
        <v>167</v>
      </c>
      <c r="G831" s="244"/>
      <c r="H831" s="247">
        <v>3</v>
      </c>
      <c r="I831" s="248"/>
      <c r="J831" s="244"/>
      <c r="K831" s="244"/>
      <c r="L831" s="249"/>
      <c r="M831" s="250"/>
      <c r="N831" s="251"/>
      <c r="O831" s="251"/>
      <c r="P831" s="251"/>
      <c r="Q831" s="251"/>
      <c r="R831" s="251"/>
      <c r="S831" s="251"/>
      <c r="T831" s="252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3" t="s">
        <v>152</v>
      </c>
      <c r="AU831" s="253" t="s">
        <v>86</v>
      </c>
      <c r="AV831" s="14" t="s">
        <v>86</v>
      </c>
      <c r="AW831" s="14" t="s">
        <v>35</v>
      </c>
      <c r="AX831" s="14" t="s">
        <v>76</v>
      </c>
      <c r="AY831" s="253" t="s">
        <v>140</v>
      </c>
    </row>
    <row r="832" s="15" customFormat="1">
      <c r="A832" s="15"/>
      <c r="B832" s="254"/>
      <c r="C832" s="255"/>
      <c r="D832" s="234" t="s">
        <v>152</v>
      </c>
      <c r="E832" s="256" t="s">
        <v>19</v>
      </c>
      <c r="F832" s="257" t="s">
        <v>162</v>
      </c>
      <c r="G832" s="255"/>
      <c r="H832" s="258">
        <v>8.0999999999999996</v>
      </c>
      <c r="I832" s="259"/>
      <c r="J832" s="255"/>
      <c r="K832" s="255"/>
      <c r="L832" s="260"/>
      <c r="M832" s="261"/>
      <c r="N832" s="262"/>
      <c r="O832" s="262"/>
      <c r="P832" s="262"/>
      <c r="Q832" s="262"/>
      <c r="R832" s="262"/>
      <c r="S832" s="262"/>
      <c r="T832" s="263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T832" s="264" t="s">
        <v>152</v>
      </c>
      <c r="AU832" s="264" t="s">
        <v>86</v>
      </c>
      <c r="AV832" s="15" t="s">
        <v>148</v>
      </c>
      <c r="AW832" s="15" t="s">
        <v>35</v>
      </c>
      <c r="AX832" s="15" t="s">
        <v>84</v>
      </c>
      <c r="AY832" s="264" t="s">
        <v>140</v>
      </c>
    </row>
    <row r="833" s="2" customFormat="1" ht="16.5" customHeight="1">
      <c r="A833" s="40"/>
      <c r="B833" s="41"/>
      <c r="C833" s="214" t="s">
        <v>646</v>
      </c>
      <c r="D833" s="214" t="s">
        <v>143</v>
      </c>
      <c r="E833" s="215" t="s">
        <v>647</v>
      </c>
      <c r="F833" s="216" t="s">
        <v>648</v>
      </c>
      <c r="G833" s="217" t="s">
        <v>517</v>
      </c>
      <c r="H833" s="218">
        <v>10</v>
      </c>
      <c r="I833" s="219"/>
      <c r="J833" s="220">
        <f>ROUND(I833*H833,2)</f>
        <v>0</v>
      </c>
      <c r="K833" s="216" t="s">
        <v>147</v>
      </c>
      <c r="L833" s="46"/>
      <c r="M833" s="221" t="s">
        <v>19</v>
      </c>
      <c r="N833" s="222" t="s">
        <v>47</v>
      </c>
      <c r="O833" s="86"/>
      <c r="P833" s="223">
        <f>O833*H833</f>
        <v>0</v>
      </c>
      <c r="Q833" s="223">
        <v>0.00012</v>
      </c>
      <c r="R833" s="223">
        <f>Q833*H833</f>
        <v>0.0012000000000000001</v>
      </c>
      <c r="S833" s="223">
        <v>0.00069999999999999999</v>
      </c>
      <c r="T833" s="224">
        <f>S833*H833</f>
        <v>0.0070000000000000001</v>
      </c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R833" s="225" t="s">
        <v>418</v>
      </c>
      <c r="AT833" s="225" t="s">
        <v>143</v>
      </c>
      <c r="AU833" s="225" t="s">
        <v>86</v>
      </c>
      <c r="AY833" s="19" t="s">
        <v>140</v>
      </c>
      <c r="BE833" s="226">
        <f>IF(N833="základní",J833,0)</f>
        <v>0</v>
      </c>
      <c r="BF833" s="226">
        <f>IF(N833="snížená",J833,0)</f>
        <v>0</v>
      </c>
      <c r="BG833" s="226">
        <f>IF(N833="zákl. přenesená",J833,0)</f>
        <v>0</v>
      </c>
      <c r="BH833" s="226">
        <f>IF(N833="sníž. přenesená",J833,0)</f>
        <v>0</v>
      </c>
      <c r="BI833" s="226">
        <f>IF(N833="nulová",J833,0)</f>
        <v>0</v>
      </c>
      <c r="BJ833" s="19" t="s">
        <v>84</v>
      </c>
      <c r="BK833" s="226">
        <f>ROUND(I833*H833,2)</f>
        <v>0</v>
      </c>
      <c r="BL833" s="19" t="s">
        <v>418</v>
      </c>
      <c r="BM833" s="225" t="s">
        <v>649</v>
      </c>
    </row>
    <row r="834" s="2" customFormat="1">
      <c r="A834" s="40"/>
      <c r="B834" s="41"/>
      <c r="C834" s="42"/>
      <c r="D834" s="227" t="s">
        <v>150</v>
      </c>
      <c r="E834" s="42"/>
      <c r="F834" s="228" t="s">
        <v>650</v>
      </c>
      <c r="G834" s="42"/>
      <c r="H834" s="42"/>
      <c r="I834" s="229"/>
      <c r="J834" s="42"/>
      <c r="K834" s="42"/>
      <c r="L834" s="46"/>
      <c r="M834" s="230"/>
      <c r="N834" s="231"/>
      <c r="O834" s="86"/>
      <c r="P834" s="86"/>
      <c r="Q834" s="86"/>
      <c r="R834" s="86"/>
      <c r="S834" s="86"/>
      <c r="T834" s="87"/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T834" s="19" t="s">
        <v>150</v>
      </c>
      <c r="AU834" s="19" t="s">
        <v>86</v>
      </c>
    </row>
    <row r="835" s="13" customFormat="1">
      <c r="A835" s="13"/>
      <c r="B835" s="232"/>
      <c r="C835" s="233"/>
      <c r="D835" s="234" t="s">
        <v>152</v>
      </c>
      <c r="E835" s="235" t="s">
        <v>19</v>
      </c>
      <c r="F835" s="236" t="s">
        <v>651</v>
      </c>
      <c r="G835" s="233"/>
      <c r="H835" s="235" t="s">
        <v>19</v>
      </c>
      <c r="I835" s="237"/>
      <c r="J835" s="233"/>
      <c r="K835" s="233"/>
      <c r="L835" s="238"/>
      <c r="M835" s="239"/>
      <c r="N835" s="240"/>
      <c r="O835" s="240"/>
      <c r="P835" s="240"/>
      <c r="Q835" s="240"/>
      <c r="R835" s="240"/>
      <c r="S835" s="240"/>
      <c r="T835" s="241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2" t="s">
        <v>152</v>
      </c>
      <c r="AU835" s="242" t="s">
        <v>86</v>
      </c>
      <c r="AV835" s="13" t="s">
        <v>84</v>
      </c>
      <c r="AW835" s="13" t="s">
        <v>35</v>
      </c>
      <c r="AX835" s="13" t="s">
        <v>76</v>
      </c>
      <c r="AY835" s="242" t="s">
        <v>140</v>
      </c>
    </row>
    <row r="836" s="14" customFormat="1">
      <c r="A836" s="14"/>
      <c r="B836" s="243"/>
      <c r="C836" s="244"/>
      <c r="D836" s="234" t="s">
        <v>152</v>
      </c>
      <c r="E836" s="245" t="s">
        <v>19</v>
      </c>
      <c r="F836" s="246" t="s">
        <v>359</v>
      </c>
      <c r="G836" s="244"/>
      <c r="H836" s="247">
        <v>10</v>
      </c>
      <c r="I836" s="248"/>
      <c r="J836" s="244"/>
      <c r="K836" s="244"/>
      <c r="L836" s="249"/>
      <c r="M836" s="250"/>
      <c r="N836" s="251"/>
      <c r="O836" s="251"/>
      <c r="P836" s="251"/>
      <c r="Q836" s="251"/>
      <c r="R836" s="251"/>
      <c r="S836" s="251"/>
      <c r="T836" s="252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3" t="s">
        <v>152</v>
      </c>
      <c r="AU836" s="253" t="s">
        <v>86</v>
      </c>
      <c r="AV836" s="14" t="s">
        <v>86</v>
      </c>
      <c r="AW836" s="14" t="s">
        <v>35</v>
      </c>
      <c r="AX836" s="14" t="s">
        <v>76</v>
      </c>
      <c r="AY836" s="253" t="s">
        <v>140</v>
      </c>
    </row>
    <row r="837" s="15" customFormat="1">
      <c r="A837" s="15"/>
      <c r="B837" s="254"/>
      <c r="C837" s="255"/>
      <c r="D837" s="234" t="s">
        <v>152</v>
      </c>
      <c r="E837" s="256" t="s">
        <v>19</v>
      </c>
      <c r="F837" s="257" t="s">
        <v>162</v>
      </c>
      <c r="G837" s="255"/>
      <c r="H837" s="258">
        <v>10</v>
      </c>
      <c r="I837" s="259"/>
      <c r="J837" s="255"/>
      <c r="K837" s="255"/>
      <c r="L837" s="260"/>
      <c r="M837" s="261"/>
      <c r="N837" s="262"/>
      <c r="O837" s="262"/>
      <c r="P837" s="262"/>
      <c r="Q837" s="262"/>
      <c r="R837" s="262"/>
      <c r="S837" s="262"/>
      <c r="T837" s="263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64" t="s">
        <v>152</v>
      </c>
      <c r="AU837" s="264" t="s">
        <v>86</v>
      </c>
      <c r="AV837" s="15" t="s">
        <v>148</v>
      </c>
      <c r="AW837" s="15" t="s">
        <v>35</v>
      </c>
      <c r="AX837" s="15" t="s">
        <v>84</v>
      </c>
      <c r="AY837" s="264" t="s">
        <v>140</v>
      </c>
    </row>
    <row r="838" s="2" customFormat="1" ht="16.5" customHeight="1">
      <c r="A838" s="40"/>
      <c r="B838" s="41"/>
      <c r="C838" s="265" t="s">
        <v>652</v>
      </c>
      <c r="D838" s="265" t="s">
        <v>521</v>
      </c>
      <c r="E838" s="266" t="s">
        <v>653</v>
      </c>
      <c r="F838" s="267" t="s">
        <v>654</v>
      </c>
      <c r="G838" s="268" t="s">
        <v>146</v>
      </c>
      <c r="H838" s="269">
        <v>0.22500000000000001</v>
      </c>
      <c r="I838" s="270"/>
      <c r="J838" s="271">
        <f>ROUND(I838*H838,2)</f>
        <v>0</v>
      </c>
      <c r="K838" s="267" t="s">
        <v>147</v>
      </c>
      <c r="L838" s="272"/>
      <c r="M838" s="273" t="s">
        <v>19</v>
      </c>
      <c r="N838" s="274" t="s">
        <v>47</v>
      </c>
      <c r="O838" s="86"/>
      <c r="P838" s="223">
        <f>O838*H838</f>
        <v>0</v>
      </c>
      <c r="Q838" s="223">
        <v>0.00992</v>
      </c>
      <c r="R838" s="223">
        <f>Q838*H838</f>
        <v>0.002232</v>
      </c>
      <c r="S838" s="223">
        <v>0</v>
      </c>
      <c r="T838" s="224">
        <f>S838*H838</f>
        <v>0</v>
      </c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R838" s="225" t="s">
        <v>524</v>
      </c>
      <c r="AT838" s="225" t="s">
        <v>521</v>
      </c>
      <c r="AU838" s="225" t="s">
        <v>86</v>
      </c>
      <c r="AY838" s="19" t="s">
        <v>140</v>
      </c>
      <c r="BE838" s="226">
        <f>IF(N838="základní",J838,0)</f>
        <v>0</v>
      </c>
      <c r="BF838" s="226">
        <f>IF(N838="snížená",J838,0)</f>
        <v>0</v>
      </c>
      <c r="BG838" s="226">
        <f>IF(N838="zákl. přenesená",J838,0)</f>
        <v>0</v>
      </c>
      <c r="BH838" s="226">
        <f>IF(N838="sníž. přenesená",J838,0)</f>
        <v>0</v>
      </c>
      <c r="BI838" s="226">
        <f>IF(N838="nulová",J838,0)</f>
        <v>0</v>
      </c>
      <c r="BJ838" s="19" t="s">
        <v>84</v>
      </c>
      <c r="BK838" s="226">
        <f>ROUND(I838*H838,2)</f>
        <v>0</v>
      </c>
      <c r="BL838" s="19" t="s">
        <v>418</v>
      </c>
      <c r="BM838" s="225" t="s">
        <v>655</v>
      </c>
    </row>
    <row r="839" s="13" customFormat="1">
      <c r="A839" s="13"/>
      <c r="B839" s="232"/>
      <c r="C839" s="233"/>
      <c r="D839" s="234" t="s">
        <v>152</v>
      </c>
      <c r="E839" s="235" t="s">
        <v>19</v>
      </c>
      <c r="F839" s="236" t="s">
        <v>651</v>
      </c>
      <c r="G839" s="233"/>
      <c r="H839" s="235" t="s">
        <v>19</v>
      </c>
      <c r="I839" s="237"/>
      <c r="J839" s="233"/>
      <c r="K839" s="233"/>
      <c r="L839" s="238"/>
      <c r="M839" s="239"/>
      <c r="N839" s="240"/>
      <c r="O839" s="240"/>
      <c r="P839" s="240"/>
      <c r="Q839" s="240"/>
      <c r="R839" s="240"/>
      <c r="S839" s="240"/>
      <c r="T839" s="241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2" t="s">
        <v>152</v>
      </c>
      <c r="AU839" s="242" t="s">
        <v>86</v>
      </c>
      <c r="AV839" s="13" t="s">
        <v>84</v>
      </c>
      <c r="AW839" s="13" t="s">
        <v>35</v>
      </c>
      <c r="AX839" s="13" t="s">
        <v>76</v>
      </c>
      <c r="AY839" s="242" t="s">
        <v>140</v>
      </c>
    </row>
    <row r="840" s="14" customFormat="1">
      <c r="A840" s="14"/>
      <c r="B840" s="243"/>
      <c r="C840" s="244"/>
      <c r="D840" s="234" t="s">
        <v>152</v>
      </c>
      <c r="E840" s="245" t="s">
        <v>19</v>
      </c>
      <c r="F840" s="246" t="s">
        <v>656</v>
      </c>
      <c r="G840" s="244"/>
      <c r="H840" s="247">
        <v>0.22500000000000001</v>
      </c>
      <c r="I840" s="248"/>
      <c r="J840" s="244"/>
      <c r="K840" s="244"/>
      <c r="L840" s="249"/>
      <c r="M840" s="250"/>
      <c r="N840" s="251"/>
      <c r="O840" s="251"/>
      <c r="P840" s="251"/>
      <c r="Q840" s="251"/>
      <c r="R840" s="251"/>
      <c r="S840" s="251"/>
      <c r="T840" s="252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3" t="s">
        <v>152</v>
      </c>
      <c r="AU840" s="253" t="s">
        <v>86</v>
      </c>
      <c r="AV840" s="14" t="s">
        <v>86</v>
      </c>
      <c r="AW840" s="14" t="s">
        <v>35</v>
      </c>
      <c r="AX840" s="14" t="s">
        <v>76</v>
      </c>
      <c r="AY840" s="253" t="s">
        <v>140</v>
      </c>
    </row>
    <row r="841" s="15" customFormat="1">
      <c r="A841" s="15"/>
      <c r="B841" s="254"/>
      <c r="C841" s="255"/>
      <c r="D841" s="234" t="s">
        <v>152</v>
      </c>
      <c r="E841" s="256" t="s">
        <v>19</v>
      </c>
      <c r="F841" s="257" t="s">
        <v>162</v>
      </c>
      <c r="G841" s="255"/>
      <c r="H841" s="258">
        <v>0.22500000000000001</v>
      </c>
      <c r="I841" s="259"/>
      <c r="J841" s="255"/>
      <c r="K841" s="255"/>
      <c r="L841" s="260"/>
      <c r="M841" s="261"/>
      <c r="N841" s="262"/>
      <c r="O841" s="262"/>
      <c r="P841" s="262"/>
      <c r="Q841" s="262"/>
      <c r="R841" s="262"/>
      <c r="S841" s="262"/>
      <c r="T841" s="263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64" t="s">
        <v>152</v>
      </c>
      <c r="AU841" s="264" t="s">
        <v>86</v>
      </c>
      <c r="AV841" s="15" t="s">
        <v>148</v>
      </c>
      <c r="AW841" s="15" t="s">
        <v>35</v>
      </c>
      <c r="AX841" s="15" t="s">
        <v>84</v>
      </c>
      <c r="AY841" s="264" t="s">
        <v>140</v>
      </c>
    </row>
    <row r="842" s="2" customFormat="1" ht="16.5" customHeight="1">
      <c r="A842" s="40"/>
      <c r="B842" s="41"/>
      <c r="C842" s="214" t="s">
        <v>657</v>
      </c>
      <c r="D842" s="214" t="s">
        <v>143</v>
      </c>
      <c r="E842" s="215" t="s">
        <v>658</v>
      </c>
      <c r="F842" s="216" t="s">
        <v>659</v>
      </c>
      <c r="G842" s="217" t="s">
        <v>362</v>
      </c>
      <c r="H842" s="218">
        <v>14.4</v>
      </c>
      <c r="I842" s="219"/>
      <c r="J842" s="220">
        <f>ROUND(I842*H842,2)</f>
        <v>0</v>
      </c>
      <c r="K842" s="216" t="s">
        <v>147</v>
      </c>
      <c r="L842" s="46"/>
      <c r="M842" s="221" t="s">
        <v>19</v>
      </c>
      <c r="N842" s="222" t="s">
        <v>47</v>
      </c>
      <c r="O842" s="86"/>
      <c r="P842" s="223">
        <f>O842*H842</f>
        <v>0</v>
      </c>
      <c r="Q842" s="223">
        <v>3.0000000000000001E-05</v>
      </c>
      <c r="R842" s="223">
        <f>Q842*H842</f>
        <v>0.00043200000000000004</v>
      </c>
      <c r="S842" s="223">
        <v>0</v>
      </c>
      <c r="T842" s="224">
        <f>S842*H842</f>
        <v>0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25" t="s">
        <v>418</v>
      </c>
      <c r="AT842" s="225" t="s">
        <v>143</v>
      </c>
      <c r="AU842" s="225" t="s">
        <v>86</v>
      </c>
      <c r="AY842" s="19" t="s">
        <v>140</v>
      </c>
      <c r="BE842" s="226">
        <f>IF(N842="základní",J842,0)</f>
        <v>0</v>
      </c>
      <c r="BF842" s="226">
        <f>IF(N842="snížená",J842,0)</f>
        <v>0</v>
      </c>
      <c r="BG842" s="226">
        <f>IF(N842="zákl. přenesená",J842,0)</f>
        <v>0</v>
      </c>
      <c r="BH842" s="226">
        <f>IF(N842="sníž. přenesená",J842,0)</f>
        <v>0</v>
      </c>
      <c r="BI842" s="226">
        <f>IF(N842="nulová",J842,0)</f>
        <v>0</v>
      </c>
      <c r="BJ842" s="19" t="s">
        <v>84</v>
      </c>
      <c r="BK842" s="226">
        <f>ROUND(I842*H842,2)</f>
        <v>0</v>
      </c>
      <c r="BL842" s="19" t="s">
        <v>418</v>
      </c>
      <c r="BM842" s="225" t="s">
        <v>660</v>
      </c>
    </row>
    <row r="843" s="2" customFormat="1">
      <c r="A843" s="40"/>
      <c r="B843" s="41"/>
      <c r="C843" s="42"/>
      <c r="D843" s="227" t="s">
        <v>150</v>
      </c>
      <c r="E843" s="42"/>
      <c r="F843" s="228" t="s">
        <v>661</v>
      </c>
      <c r="G843" s="42"/>
      <c r="H843" s="42"/>
      <c r="I843" s="229"/>
      <c r="J843" s="42"/>
      <c r="K843" s="42"/>
      <c r="L843" s="46"/>
      <c r="M843" s="230"/>
      <c r="N843" s="231"/>
      <c r="O843" s="86"/>
      <c r="P843" s="86"/>
      <c r="Q843" s="86"/>
      <c r="R843" s="86"/>
      <c r="S843" s="86"/>
      <c r="T843" s="87"/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T843" s="19" t="s">
        <v>150</v>
      </c>
      <c r="AU843" s="19" t="s">
        <v>86</v>
      </c>
    </row>
    <row r="844" s="13" customFormat="1">
      <c r="A844" s="13"/>
      <c r="B844" s="232"/>
      <c r="C844" s="233"/>
      <c r="D844" s="234" t="s">
        <v>152</v>
      </c>
      <c r="E844" s="235" t="s">
        <v>19</v>
      </c>
      <c r="F844" s="236" t="s">
        <v>614</v>
      </c>
      <c r="G844" s="233"/>
      <c r="H844" s="235" t="s">
        <v>19</v>
      </c>
      <c r="I844" s="237"/>
      <c r="J844" s="233"/>
      <c r="K844" s="233"/>
      <c r="L844" s="238"/>
      <c r="M844" s="239"/>
      <c r="N844" s="240"/>
      <c r="O844" s="240"/>
      <c r="P844" s="240"/>
      <c r="Q844" s="240"/>
      <c r="R844" s="240"/>
      <c r="S844" s="240"/>
      <c r="T844" s="241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2" t="s">
        <v>152</v>
      </c>
      <c r="AU844" s="242" t="s">
        <v>86</v>
      </c>
      <c r="AV844" s="13" t="s">
        <v>84</v>
      </c>
      <c r="AW844" s="13" t="s">
        <v>35</v>
      </c>
      <c r="AX844" s="13" t="s">
        <v>76</v>
      </c>
      <c r="AY844" s="242" t="s">
        <v>140</v>
      </c>
    </row>
    <row r="845" s="14" customFormat="1">
      <c r="A845" s="14"/>
      <c r="B845" s="243"/>
      <c r="C845" s="244"/>
      <c r="D845" s="234" t="s">
        <v>152</v>
      </c>
      <c r="E845" s="245" t="s">
        <v>19</v>
      </c>
      <c r="F845" s="246" t="s">
        <v>662</v>
      </c>
      <c r="G845" s="244"/>
      <c r="H845" s="247">
        <v>0.59999999999999998</v>
      </c>
      <c r="I845" s="248"/>
      <c r="J845" s="244"/>
      <c r="K845" s="244"/>
      <c r="L845" s="249"/>
      <c r="M845" s="250"/>
      <c r="N845" s="251"/>
      <c r="O845" s="251"/>
      <c r="P845" s="251"/>
      <c r="Q845" s="251"/>
      <c r="R845" s="251"/>
      <c r="S845" s="251"/>
      <c r="T845" s="252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3" t="s">
        <v>152</v>
      </c>
      <c r="AU845" s="253" t="s">
        <v>86</v>
      </c>
      <c r="AV845" s="14" t="s">
        <v>86</v>
      </c>
      <c r="AW845" s="14" t="s">
        <v>35</v>
      </c>
      <c r="AX845" s="14" t="s">
        <v>76</v>
      </c>
      <c r="AY845" s="253" t="s">
        <v>140</v>
      </c>
    </row>
    <row r="846" s="13" customFormat="1">
      <c r="A846" s="13"/>
      <c r="B846" s="232"/>
      <c r="C846" s="233"/>
      <c r="D846" s="234" t="s">
        <v>152</v>
      </c>
      <c r="E846" s="235" t="s">
        <v>19</v>
      </c>
      <c r="F846" s="236" t="s">
        <v>367</v>
      </c>
      <c r="G846" s="233"/>
      <c r="H846" s="235" t="s">
        <v>19</v>
      </c>
      <c r="I846" s="237"/>
      <c r="J846" s="233"/>
      <c r="K846" s="233"/>
      <c r="L846" s="238"/>
      <c r="M846" s="239"/>
      <c r="N846" s="240"/>
      <c r="O846" s="240"/>
      <c r="P846" s="240"/>
      <c r="Q846" s="240"/>
      <c r="R846" s="240"/>
      <c r="S846" s="240"/>
      <c r="T846" s="241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2" t="s">
        <v>152</v>
      </c>
      <c r="AU846" s="242" t="s">
        <v>86</v>
      </c>
      <c r="AV846" s="13" t="s">
        <v>84</v>
      </c>
      <c r="AW846" s="13" t="s">
        <v>35</v>
      </c>
      <c r="AX846" s="13" t="s">
        <v>76</v>
      </c>
      <c r="AY846" s="242" t="s">
        <v>140</v>
      </c>
    </row>
    <row r="847" s="14" customFormat="1">
      <c r="A847" s="14"/>
      <c r="B847" s="243"/>
      <c r="C847" s="244"/>
      <c r="D847" s="234" t="s">
        <v>152</v>
      </c>
      <c r="E847" s="245" t="s">
        <v>19</v>
      </c>
      <c r="F847" s="246" t="s">
        <v>663</v>
      </c>
      <c r="G847" s="244"/>
      <c r="H847" s="247">
        <v>1.6000000000000001</v>
      </c>
      <c r="I847" s="248"/>
      <c r="J847" s="244"/>
      <c r="K847" s="244"/>
      <c r="L847" s="249"/>
      <c r="M847" s="250"/>
      <c r="N847" s="251"/>
      <c r="O847" s="251"/>
      <c r="P847" s="251"/>
      <c r="Q847" s="251"/>
      <c r="R847" s="251"/>
      <c r="S847" s="251"/>
      <c r="T847" s="252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3" t="s">
        <v>152</v>
      </c>
      <c r="AU847" s="253" t="s">
        <v>86</v>
      </c>
      <c r="AV847" s="14" t="s">
        <v>86</v>
      </c>
      <c r="AW847" s="14" t="s">
        <v>35</v>
      </c>
      <c r="AX847" s="14" t="s">
        <v>76</v>
      </c>
      <c r="AY847" s="253" t="s">
        <v>140</v>
      </c>
    </row>
    <row r="848" s="13" customFormat="1">
      <c r="A848" s="13"/>
      <c r="B848" s="232"/>
      <c r="C848" s="233"/>
      <c r="D848" s="234" t="s">
        <v>152</v>
      </c>
      <c r="E848" s="235" t="s">
        <v>19</v>
      </c>
      <c r="F848" s="236" t="s">
        <v>369</v>
      </c>
      <c r="G848" s="233"/>
      <c r="H848" s="235" t="s">
        <v>19</v>
      </c>
      <c r="I848" s="237"/>
      <c r="J848" s="233"/>
      <c r="K848" s="233"/>
      <c r="L848" s="238"/>
      <c r="M848" s="239"/>
      <c r="N848" s="240"/>
      <c r="O848" s="240"/>
      <c r="P848" s="240"/>
      <c r="Q848" s="240"/>
      <c r="R848" s="240"/>
      <c r="S848" s="240"/>
      <c r="T848" s="241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2" t="s">
        <v>152</v>
      </c>
      <c r="AU848" s="242" t="s">
        <v>86</v>
      </c>
      <c r="AV848" s="13" t="s">
        <v>84</v>
      </c>
      <c r="AW848" s="13" t="s">
        <v>35</v>
      </c>
      <c r="AX848" s="13" t="s">
        <v>76</v>
      </c>
      <c r="AY848" s="242" t="s">
        <v>140</v>
      </c>
    </row>
    <row r="849" s="14" customFormat="1">
      <c r="A849" s="14"/>
      <c r="B849" s="243"/>
      <c r="C849" s="244"/>
      <c r="D849" s="234" t="s">
        <v>152</v>
      </c>
      <c r="E849" s="245" t="s">
        <v>19</v>
      </c>
      <c r="F849" s="246" t="s">
        <v>664</v>
      </c>
      <c r="G849" s="244"/>
      <c r="H849" s="247">
        <v>5.7999999999999998</v>
      </c>
      <c r="I849" s="248"/>
      <c r="J849" s="244"/>
      <c r="K849" s="244"/>
      <c r="L849" s="249"/>
      <c r="M849" s="250"/>
      <c r="N849" s="251"/>
      <c r="O849" s="251"/>
      <c r="P849" s="251"/>
      <c r="Q849" s="251"/>
      <c r="R849" s="251"/>
      <c r="S849" s="251"/>
      <c r="T849" s="252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3" t="s">
        <v>152</v>
      </c>
      <c r="AU849" s="253" t="s">
        <v>86</v>
      </c>
      <c r="AV849" s="14" t="s">
        <v>86</v>
      </c>
      <c r="AW849" s="14" t="s">
        <v>35</v>
      </c>
      <c r="AX849" s="14" t="s">
        <v>76</v>
      </c>
      <c r="AY849" s="253" t="s">
        <v>140</v>
      </c>
    </row>
    <row r="850" s="13" customFormat="1">
      <c r="A850" s="13"/>
      <c r="B850" s="232"/>
      <c r="C850" s="233"/>
      <c r="D850" s="234" t="s">
        <v>152</v>
      </c>
      <c r="E850" s="235" t="s">
        <v>19</v>
      </c>
      <c r="F850" s="236" t="s">
        <v>371</v>
      </c>
      <c r="G850" s="233"/>
      <c r="H850" s="235" t="s">
        <v>19</v>
      </c>
      <c r="I850" s="237"/>
      <c r="J850" s="233"/>
      <c r="K850" s="233"/>
      <c r="L850" s="238"/>
      <c r="M850" s="239"/>
      <c r="N850" s="240"/>
      <c r="O850" s="240"/>
      <c r="P850" s="240"/>
      <c r="Q850" s="240"/>
      <c r="R850" s="240"/>
      <c r="S850" s="240"/>
      <c r="T850" s="241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2" t="s">
        <v>152</v>
      </c>
      <c r="AU850" s="242" t="s">
        <v>86</v>
      </c>
      <c r="AV850" s="13" t="s">
        <v>84</v>
      </c>
      <c r="AW850" s="13" t="s">
        <v>35</v>
      </c>
      <c r="AX850" s="13" t="s">
        <v>76</v>
      </c>
      <c r="AY850" s="242" t="s">
        <v>140</v>
      </c>
    </row>
    <row r="851" s="14" customFormat="1">
      <c r="A851" s="14"/>
      <c r="B851" s="243"/>
      <c r="C851" s="244"/>
      <c r="D851" s="234" t="s">
        <v>152</v>
      </c>
      <c r="E851" s="245" t="s">
        <v>19</v>
      </c>
      <c r="F851" s="246" t="s">
        <v>663</v>
      </c>
      <c r="G851" s="244"/>
      <c r="H851" s="247">
        <v>1.6000000000000001</v>
      </c>
      <c r="I851" s="248"/>
      <c r="J851" s="244"/>
      <c r="K851" s="244"/>
      <c r="L851" s="249"/>
      <c r="M851" s="250"/>
      <c r="N851" s="251"/>
      <c r="O851" s="251"/>
      <c r="P851" s="251"/>
      <c r="Q851" s="251"/>
      <c r="R851" s="251"/>
      <c r="S851" s="251"/>
      <c r="T851" s="252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3" t="s">
        <v>152</v>
      </c>
      <c r="AU851" s="253" t="s">
        <v>86</v>
      </c>
      <c r="AV851" s="14" t="s">
        <v>86</v>
      </c>
      <c r="AW851" s="14" t="s">
        <v>35</v>
      </c>
      <c r="AX851" s="14" t="s">
        <v>76</v>
      </c>
      <c r="AY851" s="253" t="s">
        <v>140</v>
      </c>
    </row>
    <row r="852" s="13" customFormat="1">
      <c r="A852" s="13"/>
      <c r="B852" s="232"/>
      <c r="C852" s="233"/>
      <c r="D852" s="234" t="s">
        <v>152</v>
      </c>
      <c r="E852" s="235" t="s">
        <v>19</v>
      </c>
      <c r="F852" s="236" t="s">
        <v>372</v>
      </c>
      <c r="G852" s="233"/>
      <c r="H852" s="235" t="s">
        <v>19</v>
      </c>
      <c r="I852" s="237"/>
      <c r="J852" s="233"/>
      <c r="K852" s="233"/>
      <c r="L852" s="238"/>
      <c r="M852" s="239"/>
      <c r="N852" s="240"/>
      <c r="O852" s="240"/>
      <c r="P852" s="240"/>
      <c r="Q852" s="240"/>
      <c r="R852" s="240"/>
      <c r="S852" s="240"/>
      <c r="T852" s="241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2" t="s">
        <v>152</v>
      </c>
      <c r="AU852" s="242" t="s">
        <v>86</v>
      </c>
      <c r="AV852" s="13" t="s">
        <v>84</v>
      </c>
      <c r="AW852" s="13" t="s">
        <v>35</v>
      </c>
      <c r="AX852" s="13" t="s">
        <v>76</v>
      </c>
      <c r="AY852" s="242" t="s">
        <v>140</v>
      </c>
    </row>
    <row r="853" s="14" customFormat="1">
      <c r="A853" s="14"/>
      <c r="B853" s="243"/>
      <c r="C853" s="244"/>
      <c r="D853" s="234" t="s">
        <v>152</v>
      </c>
      <c r="E853" s="245" t="s">
        <v>19</v>
      </c>
      <c r="F853" s="246" t="s">
        <v>663</v>
      </c>
      <c r="G853" s="244"/>
      <c r="H853" s="247">
        <v>1.6000000000000001</v>
      </c>
      <c r="I853" s="248"/>
      <c r="J853" s="244"/>
      <c r="K853" s="244"/>
      <c r="L853" s="249"/>
      <c r="M853" s="250"/>
      <c r="N853" s="251"/>
      <c r="O853" s="251"/>
      <c r="P853" s="251"/>
      <c r="Q853" s="251"/>
      <c r="R853" s="251"/>
      <c r="S853" s="251"/>
      <c r="T853" s="252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3" t="s">
        <v>152</v>
      </c>
      <c r="AU853" s="253" t="s">
        <v>86</v>
      </c>
      <c r="AV853" s="14" t="s">
        <v>86</v>
      </c>
      <c r="AW853" s="14" t="s">
        <v>35</v>
      </c>
      <c r="AX853" s="14" t="s">
        <v>76</v>
      </c>
      <c r="AY853" s="253" t="s">
        <v>140</v>
      </c>
    </row>
    <row r="854" s="13" customFormat="1">
      <c r="A854" s="13"/>
      <c r="B854" s="232"/>
      <c r="C854" s="233"/>
      <c r="D854" s="234" t="s">
        <v>152</v>
      </c>
      <c r="E854" s="235" t="s">
        <v>19</v>
      </c>
      <c r="F854" s="236" t="s">
        <v>618</v>
      </c>
      <c r="G854" s="233"/>
      <c r="H854" s="235" t="s">
        <v>19</v>
      </c>
      <c r="I854" s="237"/>
      <c r="J854" s="233"/>
      <c r="K854" s="233"/>
      <c r="L854" s="238"/>
      <c r="M854" s="239"/>
      <c r="N854" s="240"/>
      <c r="O854" s="240"/>
      <c r="P854" s="240"/>
      <c r="Q854" s="240"/>
      <c r="R854" s="240"/>
      <c r="S854" s="240"/>
      <c r="T854" s="241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2" t="s">
        <v>152</v>
      </c>
      <c r="AU854" s="242" t="s">
        <v>86</v>
      </c>
      <c r="AV854" s="13" t="s">
        <v>84</v>
      </c>
      <c r="AW854" s="13" t="s">
        <v>35</v>
      </c>
      <c r="AX854" s="13" t="s">
        <v>76</v>
      </c>
      <c r="AY854" s="242" t="s">
        <v>140</v>
      </c>
    </row>
    <row r="855" s="14" customFormat="1">
      <c r="A855" s="14"/>
      <c r="B855" s="243"/>
      <c r="C855" s="244"/>
      <c r="D855" s="234" t="s">
        <v>152</v>
      </c>
      <c r="E855" s="245" t="s">
        <v>19</v>
      </c>
      <c r="F855" s="246" t="s">
        <v>665</v>
      </c>
      <c r="G855" s="244"/>
      <c r="H855" s="247">
        <v>3.2000000000000002</v>
      </c>
      <c r="I855" s="248"/>
      <c r="J855" s="244"/>
      <c r="K855" s="244"/>
      <c r="L855" s="249"/>
      <c r="M855" s="250"/>
      <c r="N855" s="251"/>
      <c r="O855" s="251"/>
      <c r="P855" s="251"/>
      <c r="Q855" s="251"/>
      <c r="R855" s="251"/>
      <c r="S855" s="251"/>
      <c r="T855" s="252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3" t="s">
        <v>152</v>
      </c>
      <c r="AU855" s="253" t="s">
        <v>86</v>
      </c>
      <c r="AV855" s="14" t="s">
        <v>86</v>
      </c>
      <c r="AW855" s="14" t="s">
        <v>35</v>
      </c>
      <c r="AX855" s="14" t="s">
        <v>76</v>
      </c>
      <c r="AY855" s="253" t="s">
        <v>140</v>
      </c>
    </row>
    <row r="856" s="15" customFormat="1">
      <c r="A856" s="15"/>
      <c r="B856" s="254"/>
      <c r="C856" s="255"/>
      <c r="D856" s="234" t="s">
        <v>152</v>
      </c>
      <c r="E856" s="256" t="s">
        <v>19</v>
      </c>
      <c r="F856" s="257" t="s">
        <v>162</v>
      </c>
      <c r="G856" s="255"/>
      <c r="H856" s="258">
        <v>14.4</v>
      </c>
      <c r="I856" s="259"/>
      <c r="J856" s="255"/>
      <c r="K856" s="255"/>
      <c r="L856" s="260"/>
      <c r="M856" s="261"/>
      <c r="N856" s="262"/>
      <c r="O856" s="262"/>
      <c r="P856" s="262"/>
      <c r="Q856" s="262"/>
      <c r="R856" s="262"/>
      <c r="S856" s="262"/>
      <c r="T856" s="263"/>
      <c r="U856" s="15"/>
      <c r="V856" s="15"/>
      <c r="W856" s="15"/>
      <c r="X856" s="15"/>
      <c r="Y856" s="15"/>
      <c r="Z856" s="15"/>
      <c r="AA856" s="15"/>
      <c r="AB856" s="15"/>
      <c r="AC856" s="15"/>
      <c r="AD856" s="15"/>
      <c r="AE856" s="15"/>
      <c r="AT856" s="264" t="s">
        <v>152</v>
      </c>
      <c r="AU856" s="264" t="s">
        <v>86</v>
      </c>
      <c r="AV856" s="15" t="s">
        <v>148</v>
      </c>
      <c r="AW856" s="15" t="s">
        <v>35</v>
      </c>
      <c r="AX856" s="15" t="s">
        <v>84</v>
      </c>
      <c r="AY856" s="264" t="s">
        <v>140</v>
      </c>
    </row>
    <row r="857" s="2" customFormat="1" ht="16.5" customHeight="1">
      <c r="A857" s="40"/>
      <c r="B857" s="41"/>
      <c r="C857" s="214" t="s">
        <v>666</v>
      </c>
      <c r="D857" s="214" t="s">
        <v>143</v>
      </c>
      <c r="E857" s="215" t="s">
        <v>667</v>
      </c>
      <c r="F857" s="216" t="s">
        <v>668</v>
      </c>
      <c r="G857" s="217" t="s">
        <v>517</v>
      </c>
      <c r="H857" s="218">
        <v>32</v>
      </c>
      <c r="I857" s="219"/>
      <c r="J857" s="220">
        <f>ROUND(I857*H857,2)</f>
        <v>0</v>
      </c>
      <c r="K857" s="216" t="s">
        <v>147</v>
      </c>
      <c r="L857" s="46"/>
      <c r="M857" s="221" t="s">
        <v>19</v>
      </c>
      <c r="N857" s="222" t="s">
        <v>47</v>
      </c>
      <c r="O857" s="86"/>
      <c r="P857" s="223">
        <f>O857*H857</f>
        <v>0</v>
      </c>
      <c r="Q857" s="223">
        <v>0</v>
      </c>
      <c r="R857" s="223">
        <f>Q857*H857</f>
        <v>0</v>
      </c>
      <c r="S857" s="223">
        <v>0</v>
      </c>
      <c r="T857" s="224">
        <f>S857*H857</f>
        <v>0</v>
      </c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R857" s="225" t="s">
        <v>418</v>
      </c>
      <c r="AT857" s="225" t="s">
        <v>143</v>
      </c>
      <c r="AU857" s="225" t="s">
        <v>86</v>
      </c>
      <c r="AY857" s="19" t="s">
        <v>140</v>
      </c>
      <c r="BE857" s="226">
        <f>IF(N857="základní",J857,0)</f>
        <v>0</v>
      </c>
      <c r="BF857" s="226">
        <f>IF(N857="snížená",J857,0)</f>
        <v>0</v>
      </c>
      <c r="BG857" s="226">
        <f>IF(N857="zákl. přenesená",J857,0)</f>
        <v>0</v>
      </c>
      <c r="BH857" s="226">
        <f>IF(N857="sníž. přenesená",J857,0)</f>
        <v>0</v>
      </c>
      <c r="BI857" s="226">
        <f>IF(N857="nulová",J857,0)</f>
        <v>0</v>
      </c>
      <c r="BJ857" s="19" t="s">
        <v>84</v>
      </c>
      <c r="BK857" s="226">
        <f>ROUND(I857*H857,2)</f>
        <v>0</v>
      </c>
      <c r="BL857" s="19" t="s">
        <v>418</v>
      </c>
      <c r="BM857" s="225" t="s">
        <v>669</v>
      </c>
    </row>
    <row r="858" s="2" customFormat="1">
      <c r="A858" s="40"/>
      <c r="B858" s="41"/>
      <c r="C858" s="42"/>
      <c r="D858" s="227" t="s">
        <v>150</v>
      </c>
      <c r="E858" s="42"/>
      <c r="F858" s="228" t="s">
        <v>670</v>
      </c>
      <c r="G858" s="42"/>
      <c r="H858" s="42"/>
      <c r="I858" s="229"/>
      <c r="J858" s="42"/>
      <c r="K858" s="42"/>
      <c r="L858" s="46"/>
      <c r="M858" s="230"/>
      <c r="N858" s="231"/>
      <c r="O858" s="86"/>
      <c r="P858" s="86"/>
      <c r="Q858" s="86"/>
      <c r="R858" s="86"/>
      <c r="S858" s="86"/>
      <c r="T858" s="87"/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T858" s="19" t="s">
        <v>150</v>
      </c>
      <c r="AU858" s="19" t="s">
        <v>86</v>
      </c>
    </row>
    <row r="859" s="13" customFormat="1">
      <c r="A859" s="13"/>
      <c r="B859" s="232"/>
      <c r="C859" s="233"/>
      <c r="D859" s="234" t="s">
        <v>152</v>
      </c>
      <c r="E859" s="235" t="s">
        <v>19</v>
      </c>
      <c r="F859" s="236" t="s">
        <v>671</v>
      </c>
      <c r="G859" s="233"/>
      <c r="H859" s="235" t="s">
        <v>19</v>
      </c>
      <c r="I859" s="237"/>
      <c r="J859" s="233"/>
      <c r="K859" s="233"/>
      <c r="L859" s="238"/>
      <c r="M859" s="239"/>
      <c r="N859" s="240"/>
      <c r="O859" s="240"/>
      <c r="P859" s="240"/>
      <c r="Q859" s="240"/>
      <c r="R859" s="240"/>
      <c r="S859" s="240"/>
      <c r="T859" s="241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2" t="s">
        <v>152</v>
      </c>
      <c r="AU859" s="242" t="s">
        <v>86</v>
      </c>
      <c r="AV859" s="13" t="s">
        <v>84</v>
      </c>
      <c r="AW859" s="13" t="s">
        <v>35</v>
      </c>
      <c r="AX859" s="13" t="s">
        <v>76</v>
      </c>
      <c r="AY859" s="242" t="s">
        <v>140</v>
      </c>
    </row>
    <row r="860" s="14" customFormat="1">
      <c r="A860" s="14"/>
      <c r="B860" s="243"/>
      <c r="C860" s="244"/>
      <c r="D860" s="234" t="s">
        <v>152</v>
      </c>
      <c r="E860" s="245" t="s">
        <v>19</v>
      </c>
      <c r="F860" s="246" t="s">
        <v>234</v>
      </c>
      <c r="G860" s="244"/>
      <c r="H860" s="247">
        <v>5</v>
      </c>
      <c r="I860" s="248"/>
      <c r="J860" s="244"/>
      <c r="K860" s="244"/>
      <c r="L860" s="249"/>
      <c r="M860" s="250"/>
      <c r="N860" s="251"/>
      <c r="O860" s="251"/>
      <c r="P860" s="251"/>
      <c r="Q860" s="251"/>
      <c r="R860" s="251"/>
      <c r="S860" s="251"/>
      <c r="T860" s="252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3" t="s">
        <v>152</v>
      </c>
      <c r="AU860" s="253" t="s">
        <v>86</v>
      </c>
      <c r="AV860" s="14" t="s">
        <v>86</v>
      </c>
      <c r="AW860" s="14" t="s">
        <v>35</v>
      </c>
      <c r="AX860" s="14" t="s">
        <v>76</v>
      </c>
      <c r="AY860" s="253" t="s">
        <v>140</v>
      </c>
    </row>
    <row r="861" s="13" customFormat="1">
      <c r="A861" s="13"/>
      <c r="B861" s="232"/>
      <c r="C861" s="233"/>
      <c r="D861" s="234" t="s">
        <v>152</v>
      </c>
      <c r="E861" s="235" t="s">
        <v>19</v>
      </c>
      <c r="F861" s="236" t="s">
        <v>672</v>
      </c>
      <c r="G861" s="233"/>
      <c r="H861" s="235" t="s">
        <v>19</v>
      </c>
      <c r="I861" s="237"/>
      <c r="J861" s="233"/>
      <c r="K861" s="233"/>
      <c r="L861" s="238"/>
      <c r="M861" s="239"/>
      <c r="N861" s="240"/>
      <c r="O861" s="240"/>
      <c r="P861" s="240"/>
      <c r="Q861" s="240"/>
      <c r="R861" s="240"/>
      <c r="S861" s="240"/>
      <c r="T861" s="241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2" t="s">
        <v>152</v>
      </c>
      <c r="AU861" s="242" t="s">
        <v>86</v>
      </c>
      <c r="AV861" s="13" t="s">
        <v>84</v>
      </c>
      <c r="AW861" s="13" t="s">
        <v>35</v>
      </c>
      <c r="AX861" s="13" t="s">
        <v>76</v>
      </c>
      <c r="AY861" s="242" t="s">
        <v>140</v>
      </c>
    </row>
    <row r="862" s="14" customFormat="1">
      <c r="A862" s="14"/>
      <c r="B862" s="243"/>
      <c r="C862" s="244"/>
      <c r="D862" s="234" t="s">
        <v>152</v>
      </c>
      <c r="E862" s="245" t="s">
        <v>19</v>
      </c>
      <c r="F862" s="246" t="s">
        <v>167</v>
      </c>
      <c r="G862" s="244"/>
      <c r="H862" s="247">
        <v>3</v>
      </c>
      <c r="I862" s="248"/>
      <c r="J862" s="244"/>
      <c r="K862" s="244"/>
      <c r="L862" s="249"/>
      <c r="M862" s="250"/>
      <c r="N862" s="251"/>
      <c r="O862" s="251"/>
      <c r="P862" s="251"/>
      <c r="Q862" s="251"/>
      <c r="R862" s="251"/>
      <c r="S862" s="251"/>
      <c r="T862" s="252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3" t="s">
        <v>152</v>
      </c>
      <c r="AU862" s="253" t="s">
        <v>86</v>
      </c>
      <c r="AV862" s="14" t="s">
        <v>86</v>
      </c>
      <c r="AW862" s="14" t="s">
        <v>35</v>
      </c>
      <c r="AX862" s="14" t="s">
        <v>76</v>
      </c>
      <c r="AY862" s="253" t="s">
        <v>140</v>
      </c>
    </row>
    <row r="863" s="13" customFormat="1">
      <c r="A863" s="13"/>
      <c r="B863" s="232"/>
      <c r="C863" s="233"/>
      <c r="D863" s="234" t="s">
        <v>152</v>
      </c>
      <c r="E863" s="235" t="s">
        <v>19</v>
      </c>
      <c r="F863" s="236" t="s">
        <v>673</v>
      </c>
      <c r="G863" s="233"/>
      <c r="H863" s="235" t="s">
        <v>19</v>
      </c>
      <c r="I863" s="237"/>
      <c r="J863" s="233"/>
      <c r="K863" s="233"/>
      <c r="L863" s="238"/>
      <c r="M863" s="239"/>
      <c r="N863" s="240"/>
      <c r="O863" s="240"/>
      <c r="P863" s="240"/>
      <c r="Q863" s="240"/>
      <c r="R863" s="240"/>
      <c r="S863" s="240"/>
      <c r="T863" s="241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2" t="s">
        <v>152</v>
      </c>
      <c r="AU863" s="242" t="s">
        <v>86</v>
      </c>
      <c r="AV863" s="13" t="s">
        <v>84</v>
      </c>
      <c r="AW863" s="13" t="s">
        <v>35</v>
      </c>
      <c r="AX863" s="13" t="s">
        <v>76</v>
      </c>
      <c r="AY863" s="242" t="s">
        <v>140</v>
      </c>
    </row>
    <row r="864" s="14" customFormat="1">
      <c r="A864" s="14"/>
      <c r="B864" s="243"/>
      <c r="C864" s="244"/>
      <c r="D864" s="234" t="s">
        <v>152</v>
      </c>
      <c r="E864" s="245" t="s">
        <v>19</v>
      </c>
      <c r="F864" s="246" t="s">
        <v>359</v>
      </c>
      <c r="G864" s="244"/>
      <c r="H864" s="247">
        <v>10</v>
      </c>
      <c r="I864" s="248"/>
      <c r="J864" s="244"/>
      <c r="K864" s="244"/>
      <c r="L864" s="249"/>
      <c r="M864" s="250"/>
      <c r="N864" s="251"/>
      <c r="O864" s="251"/>
      <c r="P864" s="251"/>
      <c r="Q864" s="251"/>
      <c r="R864" s="251"/>
      <c r="S864" s="251"/>
      <c r="T864" s="252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3" t="s">
        <v>152</v>
      </c>
      <c r="AU864" s="253" t="s">
        <v>86</v>
      </c>
      <c r="AV864" s="14" t="s">
        <v>86</v>
      </c>
      <c r="AW864" s="14" t="s">
        <v>35</v>
      </c>
      <c r="AX864" s="14" t="s">
        <v>76</v>
      </c>
      <c r="AY864" s="253" t="s">
        <v>140</v>
      </c>
    </row>
    <row r="865" s="13" customFormat="1">
      <c r="A865" s="13"/>
      <c r="B865" s="232"/>
      <c r="C865" s="233"/>
      <c r="D865" s="234" t="s">
        <v>152</v>
      </c>
      <c r="E865" s="235" t="s">
        <v>19</v>
      </c>
      <c r="F865" s="236" t="s">
        <v>674</v>
      </c>
      <c r="G865" s="233"/>
      <c r="H865" s="235" t="s">
        <v>19</v>
      </c>
      <c r="I865" s="237"/>
      <c r="J865" s="233"/>
      <c r="K865" s="233"/>
      <c r="L865" s="238"/>
      <c r="M865" s="239"/>
      <c r="N865" s="240"/>
      <c r="O865" s="240"/>
      <c r="P865" s="240"/>
      <c r="Q865" s="240"/>
      <c r="R865" s="240"/>
      <c r="S865" s="240"/>
      <c r="T865" s="241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2" t="s">
        <v>152</v>
      </c>
      <c r="AU865" s="242" t="s">
        <v>86</v>
      </c>
      <c r="AV865" s="13" t="s">
        <v>84</v>
      </c>
      <c r="AW865" s="13" t="s">
        <v>35</v>
      </c>
      <c r="AX865" s="13" t="s">
        <v>76</v>
      </c>
      <c r="AY865" s="242" t="s">
        <v>140</v>
      </c>
    </row>
    <row r="866" s="14" customFormat="1">
      <c r="A866" s="14"/>
      <c r="B866" s="243"/>
      <c r="C866" s="244"/>
      <c r="D866" s="234" t="s">
        <v>152</v>
      </c>
      <c r="E866" s="245" t="s">
        <v>19</v>
      </c>
      <c r="F866" s="246" t="s">
        <v>167</v>
      </c>
      <c r="G866" s="244"/>
      <c r="H866" s="247">
        <v>3</v>
      </c>
      <c r="I866" s="248"/>
      <c r="J866" s="244"/>
      <c r="K866" s="244"/>
      <c r="L866" s="249"/>
      <c r="M866" s="250"/>
      <c r="N866" s="251"/>
      <c r="O866" s="251"/>
      <c r="P866" s="251"/>
      <c r="Q866" s="251"/>
      <c r="R866" s="251"/>
      <c r="S866" s="251"/>
      <c r="T866" s="252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3" t="s">
        <v>152</v>
      </c>
      <c r="AU866" s="253" t="s">
        <v>86</v>
      </c>
      <c r="AV866" s="14" t="s">
        <v>86</v>
      </c>
      <c r="AW866" s="14" t="s">
        <v>35</v>
      </c>
      <c r="AX866" s="14" t="s">
        <v>76</v>
      </c>
      <c r="AY866" s="253" t="s">
        <v>140</v>
      </c>
    </row>
    <row r="867" s="13" customFormat="1">
      <c r="A867" s="13"/>
      <c r="B867" s="232"/>
      <c r="C867" s="233"/>
      <c r="D867" s="234" t="s">
        <v>152</v>
      </c>
      <c r="E867" s="235" t="s">
        <v>19</v>
      </c>
      <c r="F867" s="236" t="s">
        <v>651</v>
      </c>
      <c r="G867" s="233"/>
      <c r="H867" s="235" t="s">
        <v>19</v>
      </c>
      <c r="I867" s="237"/>
      <c r="J867" s="233"/>
      <c r="K867" s="233"/>
      <c r="L867" s="238"/>
      <c r="M867" s="239"/>
      <c r="N867" s="240"/>
      <c r="O867" s="240"/>
      <c r="P867" s="240"/>
      <c r="Q867" s="240"/>
      <c r="R867" s="240"/>
      <c r="S867" s="240"/>
      <c r="T867" s="241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2" t="s">
        <v>152</v>
      </c>
      <c r="AU867" s="242" t="s">
        <v>86</v>
      </c>
      <c r="AV867" s="13" t="s">
        <v>84</v>
      </c>
      <c r="AW867" s="13" t="s">
        <v>35</v>
      </c>
      <c r="AX867" s="13" t="s">
        <v>76</v>
      </c>
      <c r="AY867" s="242" t="s">
        <v>140</v>
      </c>
    </row>
    <row r="868" s="14" customFormat="1">
      <c r="A868" s="14"/>
      <c r="B868" s="243"/>
      <c r="C868" s="244"/>
      <c r="D868" s="234" t="s">
        <v>152</v>
      </c>
      <c r="E868" s="245" t="s">
        <v>19</v>
      </c>
      <c r="F868" s="246" t="s">
        <v>167</v>
      </c>
      <c r="G868" s="244"/>
      <c r="H868" s="247">
        <v>3</v>
      </c>
      <c r="I868" s="248"/>
      <c r="J868" s="244"/>
      <c r="K868" s="244"/>
      <c r="L868" s="249"/>
      <c r="M868" s="250"/>
      <c r="N868" s="251"/>
      <c r="O868" s="251"/>
      <c r="P868" s="251"/>
      <c r="Q868" s="251"/>
      <c r="R868" s="251"/>
      <c r="S868" s="251"/>
      <c r="T868" s="252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3" t="s">
        <v>152</v>
      </c>
      <c r="AU868" s="253" t="s">
        <v>86</v>
      </c>
      <c r="AV868" s="14" t="s">
        <v>86</v>
      </c>
      <c r="AW868" s="14" t="s">
        <v>35</v>
      </c>
      <c r="AX868" s="14" t="s">
        <v>76</v>
      </c>
      <c r="AY868" s="253" t="s">
        <v>140</v>
      </c>
    </row>
    <row r="869" s="13" customFormat="1">
      <c r="A869" s="13"/>
      <c r="B869" s="232"/>
      <c r="C869" s="233"/>
      <c r="D869" s="234" t="s">
        <v>152</v>
      </c>
      <c r="E869" s="235" t="s">
        <v>19</v>
      </c>
      <c r="F869" s="236" t="s">
        <v>675</v>
      </c>
      <c r="G869" s="233"/>
      <c r="H869" s="235" t="s">
        <v>19</v>
      </c>
      <c r="I869" s="237"/>
      <c r="J869" s="233"/>
      <c r="K869" s="233"/>
      <c r="L869" s="238"/>
      <c r="M869" s="239"/>
      <c r="N869" s="240"/>
      <c r="O869" s="240"/>
      <c r="P869" s="240"/>
      <c r="Q869" s="240"/>
      <c r="R869" s="240"/>
      <c r="S869" s="240"/>
      <c r="T869" s="241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2" t="s">
        <v>152</v>
      </c>
      <c r="AU869" s="242" t="s">
        <v>86</v>
      </c>
      <c r="AV869" s="13" t="s">
        <v>84</v>
      </c>
      <c r="AW869" s="13" t="s">
        <v>35</v>
      </c>
      <c r="AX869" s="13" t="s">
        <v>76</v>
      </c>
      <c r="AY869" s="242" t="s">
        <v>140</v>
      </c>
    </row>
    <row r="870" s="14" customFormat="1">
      <c r="A870" s="14"/>
      <c r="B870" s="243"/>
      <c r="C870" s="244"/>
      <c r="D870" s="234" t="s">
        <v>152</v>
      </c>
      <c r="E870" s="245" t="s">
        <v>19</v>
      </c>
      <c r="F870" s="246" t="s">
        <v>167</v>
      </c>
      <c r="G870" s="244"/>
      <c r="H870" s="247">
        <v>3</v>
      </c>
      <c r="I870" s="248"/>
      <c r="J870" s="244"/>
      <c r="K870" s="244"/>
      <c r="L870" s="249"/>
      <c r="M870" s="250"/>
      <c r="N870" s="251"/>
      <c r="O870" s="251"/>
      <c r="P870" s="251"/>
      <c r="Q870" s="251"/>
      <c r="R870" s="251"/>
      <c r="S870" s="251"/>
      <c r="T870" s="252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3" t="s">
        <v>152</v>
      </c>
      <c r="AU870" s="253" t="s">
        <v>86</v>
      </c>
      <c r="AV870" s="14" t="s">
        <v>86</v>
      </c>
      <c r="AW870" s="14" t="s">
        <v>35</v>
      </c>
      <c r="AX870" s="14" t="s">
        <v>76</v>
      </c>
      <c r="AY870" s="253" t="s">
        <v>140</v>
      </c>
    </row>
    <row r="871" s="13" customFormat="1">
      <c r="A871" s="13"/>
      <c r="B871" s="232"/>
      <c r="C871" s="233"/>
      <c r="D871" s="234" t="s">
        <v>152</v>
      </c>
      <c r="E871" s="235" t="s">
        <v>19</v>
      </c>
      <c r="F871" s="236" t="s">
        <v>676</v>
      </c>
      <c r="G871" s="233"/>
      <c r="H871" s="235" t="s">
        <v>19</v>
      </c>
      <c r="I871" s="237"/>
      <c r="J871" s="233"/>
      <c r="K871" s="233"/>
      <c r="L871" s="238"/>
      <c r="M871" s="239"/>
      <c r="N871" s="240"/>
      <c r="O871" s="240"/>
      <c r="P871" s="240"/>
      <c r="Q871" s="240"/>
      <c r="R871" s="240"/>
      <c r="S871" s="240"/>
      <c r="T871" s="241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2" t="s">
        <v>152</v>
      </c>
      <c r="AU871" s="242" t="s">
        <v>86</v>
      </c>
      <c r="AV871" s="13" t="s">
        <v>84</v>
      </c>
      <c r="AW871" s="13" t="s">
        <v>35</v>
      </c>
      <c r="AX871" s="13" t="s">
        <v>76</v>
      </c>
      <c r="AY871" s="242" t="s">
        <v>140</v>
      </c>
    </row>
    <row r="872" s="14" customFormat="1">
      <c r="A872" s="14"/>
      <c r="B872" s="243"/>
      <c r="C872" s="244"/>
      <c r="D872" s="234" t="s">
        <v>152</v>
      </c>
      <c r="E872" s="245" t="s">
        <v>19</v>
      </c>
      <c r="F872" s="246" t="s">
        <v>234</v>
      </c>
      <c r="G872" s="244"/>
      <c r="H872" s="247">
        <v>5</v>
      </c>
      <c r="I872" s="248"/>
      <c r="J872" s="244"/>
      <c r="K872" s="244"/>
      <c r="L872" s="249"/>
      <c r="M872" s="250"/>
      <c r="N872" s="251"/>
      <c r="O872" s="251"/>
      <c r="P872" s="251"/>
      <c r="Q872" s="251"/>
      <c r="R872" s="251"/>
      <c r="S872" s="251"/>
      <c r="T872" s="252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3" t="s">
        <v>152</v>
      </c>
      <c r="AU872" s="253" t="s">
        <v>86</v>
      </c>
      <c r="AV872" s="14" t="s">
        <v>86</v>
      </c>
      <c r="AW872" s="14" t="s">
        <v>35</v>
      </c>
      <c r="AX872" s="14" t="s">
        <v>76</v>
      </c>
      <c r="AY872" s="253" t="s">
        <v>140</v>
      </c>
    </row>
    <row r="873" s="15" customFormat="1">
      <c r="A873" s="15"/>
      <c r="B873" s="254"/>
      <c r="C873" s="255"/>
      <c r="D873" s="234" t="s">
        <v>152</v>
      </c>
      <c r="E873" s="256" t="s">
        <v>19</v>
      </c>
      <c r="F873" s="257" t="s">
        <v>162</v>
      </c>
      <c r="G873" s="255"/>
      <c r="H873" s="258">
        <v>32</v>
      </c>
      <c r="I873" s="259"/>
      <c r="J873" s="255"/>
      <c r="K873" s="255"/>
      <c r="L873" s="260"/>
      <c r="M873" s="261"/>
      <c r="N873" s="262"/>
      <c r="O873" s="262"/>
      <c r="P873" s="262"/>
      <c r="Q873" s="262"/>
      <c r="R873" s="262"/>
      <c r="S873" s="262"/>
      <c r="T873" s="263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T873" s="264" t="s">
        <v>152</v>
      </c>
      <c r="AU873" s="264" t="s">
        <v>86</v>
      </c>
      <c r="AV873" s="15" t="s">
        <v>148</v>
      </c>
      <c r="AW873" s="15" t="s">
        <v>35</v>
      </c>
      <c r="AX873" s="15" t="s">
        <v>84</v>
      </c>
      <c r="AY873" s="264" t="s">
        <v>140</v>
      </c>
    </row>
    <row r="874" s="2" customFormat="1" ht="24.15" customHeight="1">
      <c r="A874" s="40"/>
      <c r="B874" s="41"/>
      <c r="C874" s="214" t="s">
        <v>677</v>
      </c>
      <c r="D874" s="214" t="s">
        <v>143</v>
      </c>
      <c r="E874" s="215" t="s">
        <v>678</v>
      </c>
      <c r="F874" s="216" t="s">
        <v>679</v>
      </c>
      <c r="G874" s="217" t="s">
        <v>535</v>
      </c>
      <c r="H874" s="276"/>
      <c r="I874" s="219"/>
      <c r="J874" s="220">
        <f>ROUND(I874*H874,2)</f>
        <v>0</v>
      </c>
      <c r="K874" s="216" t="s">
        <v>147</v>
      </c>
      <c r="L874" s="46"/>
      <c r="M874" s="221" t="s">
        <v>19</v>
      </c>
      <c r="N874" s="222" t="s">
        <v>47</v>
      </c>
      <c r="O874" s="86"/>
      <c r="P874" s="223">
        <f>O874*H874</f>
        <v>0</v>
      </c>
      <c r="Q874" s="223">
        <v>0</v>
      </c>
      <c r="R874" s="223">
        <f>Q874*H874</f>
        <v>0</v>
      </c>
      <c r="S874" s="223">
        <v>0</v>
      </c>
      <c r="T874" s="224">
        <f>S874*H874</f>
        <v>0</v>
      </c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R874" s="225" t="s">
        <v>418</v>
      </c>
      <c r="AT874" s="225" t="s">
        <v>143</v>
      </c>
      <c r="AU874" s="225" t="s">
        <v>86</v>
      </c>
      <c r="AY874" s="19" t="s">
        <v>140</v>
      </c>
      <c r="BE874" s="226">
        <f>IF(N874="základní",J874,0)</f>
        <v>0</v>
      </c>
      <c r="BF874" s="226">
        <f>IF(N874="snížená",J874,0)</f>
        <v>0</v>
      </c>
      <c r="BG874" s="226">
        <f>IF(N874="zákl. přenesená",J874,0)</f>
        <v>0</v>
      </c>
      <c r="BH874" s="226">
        <f>IF(N874="sníž. přenesená",J874,0)</f>
        <v>0</v>
      </c>
      <c r="BI874" s="226">
        <f>IF(N874="nulová",J874,0)</f>
        <v>0</v>
      </c>
      <c r="BJ874" s="19" t="s">
        <v>84</v>
      </c>
      <c r="BK874" s="226">
        <f>ROUND(I874*H874,2)</f>
        <v>0</v>
      </c>
      <c r="BL874" s="19" t="s">
        <v>418</v>
      </c>
      <c r="BM874" s="225" t="s">
        <v>680</v>
      </c>
    </row>
    <row r="875" s="2" customFormat="1">
      <c r="A875" s="40"/>
      <c r="B875" s="41"/>
      <c r="C875" s="42"/>
      <c r="D875" s="227" t="s">
        <v>150</v>
      </c>
      <c r="E875" s="42"/>
      <c r="F875" s="228" t="s">
        <v>681</v>
      </c>
      <c r="G875" s="42"/>
      <c r="H875" s="42"/>
      <c r="I875" s="229"/>
      <c r="J875" s="42"/>
      <c r="K875" s="42"/>
      <c r="L875" s="46"/>
      <c r="M875" s="230"/>
      <c r="N875" s="231"/>
      <c r="O875" s="86"/>
      <c r="P875" s="86"/>
      <c r="Q875" s="86"/>
      <c r="R875" s="86"/>
      <c r="S875" s="86"/>
      <c r="T875" s="87"/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T875" s="19" t="s">
        <v>150</v>
      </c>
      <c r="AU875" s="19" t="s">
        <v>86</v>
      </c>
    </row>
    <row r="876" s="12" customFormat="1" ht="22.8" customHeight="1">
      <c r="A876" s="12"/>
      <c r="B876" s="198"/>
      <c r="C876" s="199"/>
      <c r="D876" s="200" t="s">
        <v>75</v>
      </c>
      <c r="E876" s="212" t="s">
        <v>682</v>
      </c>
      <c r="F876" s="212" t="s">
        <v>683</v>
      </c>
      <c r="G876" s="199"/>
      <c r="H876" s="199"/>
      <c r="I876" s="202"/>
      <c r="J876" s="213">
        <f>BK876</f>
        <v>0</v>
      </c>
      <c r="K876" s="199"/>
      <c r="L876" s="204"/>
      <c r="M876" s="205"/>
      <c r="N876" s="206"/>
      <c r="O876" s="206"/>
      <c r="P876" s="207">
        <f>SUM(P877:P974)</f>
        <v>0</v>
      </c>
      <c r="Q876" s="206"/>
      <c r="R876" s="207">
        <f>SUM(R877:R974)</f>
        <v>0.086284600000000003</v>
      </c>
      <c r="S876" s="206"/>
      <c r="T876" s="208">
        <f>SUM(T877:T974)</f>
        <v>0</v>
      </c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R876" s="209" t="s">
        <v>86</v>
      </c>
      <c r="AT876" s="210" t="s">
        <v>75</v>
      </c>
      <c r="AU876" s="210" t="s">
        <v>84</v>
      </c>
      <c r="AY876" s="209" t="s">
        <v>140</v>
      </c>
      <c r="BK876" s="211">
        <f>SUM(BK877:BK974)</f>
        <v>0</v>
      </c>
    </row>
    <row r="877" s="2" customFormat="1" ht="24.15" customHeight="1">
      <c r="A877" s="40"/>
      <c r="B877" s="41"/>
      <c r="C877" s="214" t="s">
        <v>684</v>
      </c>
      <c r="D877" s="214" t="s">
        <v>143</v>
      </c>
      <c r="E877" s="215" t="s">
        <v>685</v>
      </c>
      <c r="F877" s="216" t="s">
        <v>686</v>
      </c>
      <c r="G877" s="217" t="s">
        <v>146</v>
      </c>
      <c r="H877" s="218">
        <v>2.3999999999999999</v>
      </c>
      <c r="I877" s="219"/>
      <c r="J877" s="220">
        <f>ROUND(I877*H877,2)</f>
        <v>0</v>
      </c>
      <c r="K877" s="216" t="s">
        <v>147</v>
      </c>
      <c r="L877" s="46"/>
      <c r="M877" s="221" t="s">
        <v>19</v>
      </c>
      <c r="N877" s="222" t="s">
        <v>47</v>
      </c>
      <c r="O877" s="86"/>
      <c r="P877" s="223">
        <f>O877*H877</f>
        <v>0</v>
      </c>
      <c r="Q877" s="223">
        <v>8.0000000000000007E-05</v>
      </c>
      <c r="R877" s="223">
        <f>Q877*H877</f>
        <v>0.00019200000000000001</v>
      </c>
      <c r="S877" s="223">
        <v>0</v>
      </c>
      <c r="T877" s="224">
        <f>S877*H877</f>
        <v>0</v>
      </c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R877" s="225" t="s">
        <v>418</v>
      </c>
      <c r="AT877" s="225" t="s">
        <v>143</v>
      </c>
      <c r="AU877" s="225" t="s">
        <v>86</v>
      </c>
      <c r="AY877" s="19" t="s">
        <v>140</v>
      </c>
      <c r="BE877" s="226">
        <f>IF(N877="základní",J877,0)</f>
        <v>0</v>
      </c>
      <c r="BF877" s="226">
        <f>IF(N877="snížená",J877,0)</f>
        <v>0</v>
      </c>
      <c r="BG877" s="226">
        <f>IF(N877="zákl. přenesená",J877,0)</f>
        <v>0</v>
      </c>
      <c r="BH877" s="226">
        <f>IF(N877="sníž. přenesená",J877,0)</f>
        <v>0</v>
      </c>
      <c r="BI877" s="226">
        <f>IF(N877="nulová",J877,0)</f>
        <v>0</v>
      </c>
      <c r="BJ877" s="19" t="s">
        <v>84</v>
      </c>
      <c r="BK877" s="226">
        <f>ROUND(I877*H877,2)</f>
        <v>0</v>
      </c>
      <c r="BL877" s="19" t="s">
        <v>418</v>
      </c>
      <c r="BM877" s="225" t="s">
        <v>687</v>
      </c>
    </row>
    <row r="878" s="2" customFormat="1">
      <c r="A878" s="40"/>
      <c r="B878" s="41"/>
      <c r="C878" s="42"/>
      <c r="D878" s="227" t="s">
        <v>150</v>
      </c>
      <c r="E878" s="42"/>
      <c r="F878" s="228" t="s">
        <v>688</v>
      </c>
      <c r="G878" s="42"/>
      <c r="H878" s="42"/>
      <c r="I878" s="229"/>
      <c r="J878" s="42"/>
      <c r="K878" s="42"/>
      <c r="L878" s="46"/>
      <c r="M878" s="230"/>
      <c r="N878" s="231"/>
      <c r="O878" s="86"/>
      <c r="P878" s="86"/>
      <c r="Q878" s="86"/>
      <c r="R878" s="86"/>
      <c r="S878" s="86"/>
      <c r="T878" s="87"/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T878" s="19" t="s">
        <v>150</v>
      </c>
      <c r="AU878" s="19" t="s">
        <v>86</v>
      </c>
    </row>
    <row r="879" s="13" customFormat="1">
      <c r="A879" s="13"/>
      <c r="B879" s="232"/>
      <c r="C879" s="233"/>
      <c r="D879" s="234" t="s">
        <v>152</v>
      </c>
      <c r="E879" s="235" t="s">
        <v>19</v>
      </c>
      <c r="F879" s="236" t="s">
        <v>689</v>
      </c>
      <c r="G879" s="233"/>
      <c r="H879" s="235" t="s">
        <v>19</v>
      </c>
      <c r="I879" s="237"/>
      <c r="J879" s="233"/>
      <c r="K879" s="233"/>
      <c r="L879" s="238"/>
      <c r="M879" s="239"/>
      <c r="N879" s="240"/>
      <c r="O879" s="240"/>
      <c r="P879" s="240"/>
      <c r="Q879" s="240"/>
      <c r="R879" s="240"/>
      <c r="S879" s="240"/>
      <c r="T879" s="241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2" t="s">
        <v>152</v>
      </c>
      <c r="AU879" s="242" t="s">
        <v>86</v>
      </c>
      <c r="AV879" s="13" t="s">
        <v>84</v>
      </c>
      <c r="AW879" s="13" t="s">
        <v>35</v>
      </c>
      <c r="AX879" s="13" t="s">
        <v>76</v>
      </c>
      <c r="AY879" s="242" t="s">
        <v>140</v>
      </c>
    </row>
    <row r="880" s="14" customFormat="1">
      <c r="A880" s="14"/>
      <c r="B880" s="243"/>
      <c r="C880" s="244"/>
      <c r="D880" s="234" t="s">
        <v>152</v>
      </c>
      <c r="E880" s="245" t="s">
        <v>19</v>
      </c>
      <c r="F880" s="246" t="s">
        <v>690</v>
      </c>
      <c r="G880" s="244"/>
      <c r="H880" s="247">
        <v>2.3999999999999999</v>
      </c>
      <c r="I880" s="248"/>
      <c r="J880" s="244"/>
      <c r="K880" s="244"/>
      <c r="L880" s="249"/>
      <c r="M880" s="250"/>
      <c r="N880" s="251"/>
      <c r="O880" s="251"/>
      <c r="P880" s="251"/>
      <c r="Q880" s="251"/>
      <c r="R880" s="251"/>
      <c r="S880" s="251"/>
      <c r="T880" s="252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3" t="s">
        <v>152</v>
      </c>
      <c r="AU880" s="253" t="s">
        <v>86</v>
      </c>
      <c r="AV880" s="14" t="s">
        <v>86</v>
      </c>
      <c r="AW880" s="14" t="s">
        <v>35</v>
      </c>
      <c r="AX880" s="14" t="s">
        <v>76</v>
      </c>
      <c r="AY880" s="253" t="s">
        <v>140</v>
      </c>
    </row>
    <row r="881" s="15" customFormat="1">
      <c r="A881" s="15"/>
      <c r="B881" s="254"/>
      <c r="C881" s="255"/>
      <c r="D881" s="234" t="s">
        <v>152</v>
      </c>
      <c r="E881" s="256" t="s">
        <v>19</v>
      </c>
      <c r="F881" s="257" t="s">
        <v>162</v>
      </c>
      <c r="G881" s="255"/>
      <c r="H881" s="258">
        <v>2.3999999999999999</v>
      </c>
      <c r="I881" s="259"/>
      <c r="J881" s="255"/>
      <c r="K881" s="255"/>
      <c r="L881" s="260"/>
      <c r="M881" s="261"/>
      <c r="N881" s="262"/>
      <c r="O881" s="262"/>
      <c r="P881" s="262"/>
      <c r="Q881" s="262"/>
      <c r="R881" s="262"/>
      <c r="S881" s="262"/>
      <c r="T881" s="263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64" t="s">
        <v>152</v>
      </c>
      <c r="AU881" s="264" t="s">
        <v>86</v>
      </c>
      <c r="AV881" s="15" t="s">
        <v>148</v>
      </c>
      <c r="AW881" s="15" t="s">
        <v>35</v>
      </c>
      <c r="AX881" s="15" t="s">
        <v>84</v>
      </c>
      <c r="AY881" s="264" t="s">
        <v>140</v>
      </c>
    </row>
    <row r="882" s="2" customFormat="1" ht="16.5" customHeight="1">
      <c r="A882" s="40"/>
      <c r="B882" s="41"/>
      <c r="C882" s="214" t="s">
        <v>691</v>
      </c>
      <c r="D882" s="214" t="s">
        <v>143</v>
      </c>
      <c r="E882" s="215" t="s">
        <v>692</v>
      </c>
      <c r="F882" s="216" t="s">
        <v>693</v>
      </c>
      <c r="G882" s="217" t="s">
        <v>146</v>
      </c>
      <c r="H882" s="218">
        <v>76.194999999999993</v>
      </c>
      <c r="I882" s="219"/>
      <c r="J882" s="220">
        <f>ROUND(I882*H882,2)</f>
        <v>0</v>
      </c>
      <c r="K882" s="216" t="s">
        <v>147</v>
      </c>
      <c r="L882" s="46"/>
      <c r="M882" s="221" t="s">
        <v>19</v>
      </c>
      <c r="N882" s="222" t="s">
        <v>47</v>
      </c>
      <c r="O882" s="86"/>
      <c r="P882" s="223">
        <f>O882*H882</f>
        <v>0</v>
      </c>
      <c r="Q882" s="223">
        <v>2.0000000000000002E-05</v>
      </c>
      <c r="R882" s="223">
        <f>Q882*H882</f>
        <v>0.0015238999999999999</v>
      </c>
      <c r="S882" s="223">
        <v>0</v>
      </c>
      <c r="T882" s="224">
        <f>S882*H882</f>
        <v>0</v>
      </c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R882" s="225" t="s">
        <v>418</v>
      </c>
      <c r="AT882" s="225" t="s">
        <v>143</v>
      </c>
      <c r="AU882" s="225" t="s">
        <v>86</v>
      </c>
      <c r="AY882" s="19" t="s">
        <v>140</v>
      </c>
      <c r="BE882" s="226">
        <f>IF(N882="základní",J882,0)</f>
        <v>0</v>
      </c>
      <c r="BF882" s="226">
        <f>IF(N882="snížená",J882,0)</f>
        <v>0</v>
      </c>
      <c r="BG882" s="226">
        <f>IF(N882="zákl. přenesená",J882,0)</f>
        <v>0</v>
      </c>
      <c r="BH882" s="226">
        <f>IF(N882="sníž. přenesená",J882,0)</f>
        <v>0</v>
      </c>
      <c r="BI882" s="226">
        <f>IF(N882="nulová",J882,0)</f>
        <v>0</v>
      </c>
      <c r="BJ882" s="19" t="s">
        <v>84</v>
      </c>
      <c r="BK882" s="226">
        <f>ROUND(I882*H882,2)</f>
        <v>0</v>
      </c>
      <c r="BL882" s="19" t="s">
        <v>418</v>
      </c>
      <c r="BM882" s="225" t="s">
        <v>694</v>
      </c>
    </row>
    <row r="883" s="2" customFormat="1">
      <c r="A883" s="40"/>
      <c r="B883" s="41"/>
      <c r="C883" s="42"/>
      <c r="D883" s="227" t="s">
        <v>150</v>
      </c>
      <c r="E883" s="42"/>
      <c r="F883" s="228" t="s">
        <v>695</v>
      </c>
      <c r="G883" s="42"/>
      <c r="H883" s="42"/>
      <c r="I883" s="229"/>
      <c r="J883" s="42"/>
      <c r="K883" s="42"/>
      <c r="L883" s="46"/>
      <c r="M883" s="230"/>
      <c r="N883" s="231"/>
      <c r="O883" s="86"/>
      <c r="P883" s="86"/>
      <c r="Q883" s="86"/>
      <c r="R883" s="86"/>
      <c r="S883" s="86"/>
      <c r="T883" s="87"/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T883" s="19" t="s">
        <v>150</v>
      </c>
      <c r="AU883" s="19" t="s">
        <v>86</v>
      </c>
    </row>
    <row r="884" s="13" customFormat="1">
      <c r="A884" s="13"/>
      <c r="B884" s="232"/>
      <c r="C884" s="233"/>
      <c r="D884" s="234" t="s">
        <v>152</v>
      </c>
      <c r="E884" s="235" t="s">
        <v>19</v>
      </c>
      <c r="F884" s="236" t="s">
        <v>696</v>
      </c>
      <c r="G884" s="233"/>
      <c r="H884" s="235" t="s">
        <v>19</v>
      </c>
      <c r="I884" s="237"/>
      <c r="J884" s="233"/>
      <c r="K884" s="233"/>
      <c r="L884" s="238"/>
      <c r="M884" s="239"/>
      <c r="N884" s="240"/>
      <c r="O884" s="240"/>
      <c r="P884" s="240"/>
      <c r="Q884" s="240"/>
      <c r="R884" s="240"/>
      <c r="S884" s="240"/>
      <c r="T884" s="241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2" t="s">
        <v>152</v>
      </c>
      <c r="AU884" s="242" t="s">
        <v>86</v>
      </c>
      <c r="AV884" s="13" t="s">
        <v>84</v>
      </c>
      <c r="AW884" s="13" t="s">
        <v>35</v>
      </c>
      <c r="AX884" s="13" t="s">
        <v>76</v>
      </c>
      <c r="AY884" s="242" t="s">
        <v>140</v>
      </c>
    </row>
    <row r="885" s="14" customFormat="1">
      <c r="A885" s="14"/>
      <c r="B885" s="243"/>
      <c r="C885" s="244"/>
      <c r="D885" s="234" t="s">
        <v>152</v>
      </c>
      <c r="E885" s="245" t="s">
        <v>19</v>
      </c>
      <c r="F885" s="246" t="s">
        <v>697</v>
      </c>
      <c r="G885" s="244"/>
      <c r="H885" s="247">
        <v>47.125</v>
      </c>
      <c r="I885" s="248"/>
      <c r="J885" s="244"/>
      <c r="K885" s="244"/>
      <c r="L885" s="249"/>
      <c r="M885" s="250"/>
      <c r="N885" s="251"/>
      <c r="O885" s="251"/>
      <c r="P885" s="251"/>
      <c r="Q885" s="251"/>
      <c r="R885" s="251"/>
      <c r="S885" s="251"/>
      <c r="T885" s="252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3" t="s">
        <v>152</v>
      </c>
      <c r="AU885" s="253" t="s">
        <v>86</v>
      </c>
      <c r="AV885" s="14" t="s">
        <v>86</v>
      </c>
      <c r="AW885" s="14" t="s">
        <v>35</v>
      </c>
      <c r="AX885" s="14" t="s">
        <v>76</v>
      </c>
      <c r="AY885" s="253" t="s">
        <v>140</v>
      </c>
    </row>
    <row r="886" s="13" customFormat="1">
      <c r="A886" s="13"/>
      <c r="B886" s="232"/>
      <c r="C886" s="233"/>
      <c r="D886" s="234" t="s">
        <v>152</v>
      </c>
      <c r="E886" s="235" t="s">
        <v>19</v>
      </c>
      <c r="F886" s="236" t="s">
        <v>698</v>
      </c>
      <c r="G886" s="233"/>
      <c r="H886" s="235" t="s">
        <v>19</v>
      </c>
      <c r="I886" s="237"/>
      <c r="J886" s="233"/>
      <c r="K886" s="233"/>
      <c r="L886" s="238"/>
      <c r="M886" s="239"/>
      <c r="N886" s="240"/>
      <c r="O886" s="240"/>
      <c r="P886" s="240"/>
      <c r="Q886" s="240"/>
      <c r="R886" s="240"/>
      <c r="S886" s="240"/>
      <c r="T886" s="241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2" t="s">
        <v>152</v>
      </c>
      <c r="AU886" s="242" t="s">
        <v>86</v>
      </c>
      <c r="AV886" s="13" t="s">
        <v>84</v>
      </c>
      <c r="AW886" s="13" t="s">
        <v>35</v>
      </c>
      <c r="AX886" s="13" t="s">
        <v>76</v>
      </c>
      <c r="AY886" s="242" t="s">
        <v>140</v>
      </c>
    </row>
    <row r="887" s="14" customFormat="1">
      <c r="A887" s="14"/>
      <c r="B887" s="243"/>
      <c r="C887" s="244"/>
      <c r="D887" s="234" t="s">
        <v>152</v>
      </c>
      <c r="E887" s="245" t="s">
        <v>19</v>
      </c>
      <c r="F887" s="246" t="s">
        <v>699</v>
      </c>
      <c r="G887" s="244"/>
      <c r="H887" s="247">
        <v>1.8</v>
      </c>
      <c r="I887" s="248"/>
      <c r="J887" s="244"/>
      <c r="K887" s="244"/>
      <c r="L887" s="249"/>
      <c r="M887" s="250"/>
      <c r="N887" s="251"/>
      <c r="O887" s="251"/>
      <c r="P887" s="251"/>
      <c r="Q887" s="251"/>
      <c r="R887" s="251"/>
      <c r="S887" s="251"/>
      <c r="T887" s="252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3" t="s">
        <v>152</v>
      </c>
      <c r="AU887" s="253" t="s">
        <v>86</v>
      </c>
      <c r="AV887" s="14" t="s">
        <v>86</v>
      </c>
      <c r="AW887" s="14" t="s">
        <v>35</v>
      </c>
      <c r="AX887" s="14" t="s">
        <v>76</v>
      </c>
      <c r="AY887" s="253" t="s">
        <v>140</v>
      </c>
    </row>
    <row r="888" s="13" customFormat="1">
      <c r="A888" s="13"/>
      <c r="B888" s="232"/>
      <c r="C888" s="233"/>
      <c r="D888" s="234" t="s">
        <v>152</v>
      </c>
      <c r="E888" s="235" t="s">
        <v>19</v>
      </c>
      <c r="F888" s="236" t="s">
        <v>700</v>
      </c>
      <c r="G888" s="233"/>
      <c r="H888" s="235" t="s">
        <v>19</v>
      </c>
      <c r="I888" s="237"/>
      <c r="J888" s="233"/>
      <c r="K888" s="233"/>
      <c r="L888" s="238"/>
      <c r="M888" s="239"/>
      <c r="N888" s="240"/>
      <c r="O888" s="240"/>
      <c r="P888" s="240"/>
      <c r="Q888" s="240"/>
      <c r="R888" s="240"/>
      <c r="S888" s="240"/>
      <c r="T888" s="241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2" t="s">
        <v>152</v>
      </c>
      <c r="AU888" s="242" t="s">
        <v>86</v>
      </c>
      <c r="AV888" s="13" t="s">
        <v>84</v>
      </c>
      <c r="AW888" s="13" t="s">
        <v>35</v>
      </c>
      <c r="AX888" s="13" t="s">
        <v>76</v>
      </c>
      <c r="AY888" s="242" t="s">
        <v>140</v>
      </c>
    </row>
    <row r="889" s="14" customFormat="1">
      <c r="A889" s="14"/>
      <c r="B889" s="243"/>
      <c r="C889" s="244"/>
      <c r="D889" s="234" t="s">
        <v>152</v>
      </c>
      <c r="E889" s="245" t="s">
        <v>19</v>
      </c>
      <c r="F889" s="246" t="s">
        <v>701</v>
      </c>
      <c r="G889" s="244"/>
      <c r="H889" s="247">
        <v>11.4</v>
      </c>
      <c r="I889" s="248"/>
      <c r="J889" s="244"/>
      <c r="K889" s="244"/>
      <c r="L889" s="249"/>
      <c r="M889" s="250"/>
      <c r="N889" s="251"/>
      <c r="O889" s="251"/>
      <c r="P889" s="251"/>
      <c r="Q889" s="251"/>
      <c r="R889" s="251"/>
      <c r="S889" s="251"/>
      <c r="T889" s="252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3" t="s">
        <v>152</v>
      </c>
      <c r="AU889" s="253" t="s">
        <v>86</v>
      </c>
      <c r="AV889" s="14" t="s">
        <v>86</v>
      </c>
      <c r="AW889" s="14" t="s">
        <v>35</v>
      </c>
      <c r="AX889" s="14" t="s">
        <v>76</v>
      </c>
      <c r="AY889" s="253" t="s">
        <v>140</v>
      </c>
    </row>
    <row r="890" s="13" customFormat="1">
      <c r="A890" s="13"/>
      <c r="B890" s="232"/>
      <c r="C890" s="233"/>
      <c r="D890" s="234" t="s">
        <v>152</v>
      </c>
      <c r="E890" s="235" t="s">
        <v>19</v>
      </c>
      <c r="F890" s="236" t="s">
        <v>702</v>
      </c>
      <c r="G890" s="233"/>
      <c r="H890" s="235" t="s">
        <v>19</v>
      </c>
      <c r="I890" s="237"/>
      <c r="J890" s="233"/>
      <c r="K890" s="233"/>
      <c r="L890" s="238"/>
      <c r="M890" s="239"/>
      <c r="N890" s="240"/>
      <c r="O890" s="240"/>
      <c r="P890" s="240"/>
      <c r="Q890" s="240"/>
      <c r="R890" s="240"/>
      <c r="S890" s="240"/>
      <c r="T890" s="241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2" t="s">
        <v>152</v>
      </c>
      <c r="AU890" s="242" t="s">
        <v>86</v>
      </c>
      <c r="AV890" s="13" t="s">
        <v>84</v>
      </c>
      <c r="AW890" s="13" t="s">
        <v>35</v>
      </c>
      <c r="AX890" s="13" t="s">
        <v>76</v>
      </c>
      <c r="AY890" s="242" t="s">
        <v>140</v>
      </c>
    </row>
    <row r="891" s="14" customFormat="1">
      <c r="A891" s="14"/>
      <c r="B891" s="243"/>
      <c r="C891" s="244"/>
      <c r="D891" s="234" t="s">
        <v>152</v>
      </c>
      <c r="E891" s="245" t="s">
        <v>19</v>
      </c>
      <c r="F891" s="246" t="s">
        <v>703</v>
      </c>
      <c r="G891" s="244"/>
      <c r="H891" s="247">
        <v>14.4</v>
      </c>
      <c r="I891" s="248"/>
      <c r="J891" s="244"/>
      <c r="K891" s="244"/>
      <c r="L891" s="249"/>
      <c r="M891" s="250"/>
      <c r="N891" s="251"/>
      <c r="O891" s="251"/>
      <c r="P891" s="251"/>
      <c r="Q891" s="251"/>
      <c r="R891" s="251"/>
      <c r="S891" s="251"/>
      <c r="T891" s="252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3" t="s">
        <v>152</v>
      </c>
      <c r="AU891" s="253" t="s">
        <v>86</v>
      </c>
      <c r="AV891" s="14" t="s">
        <v>86</v>
      </c>
      <c r="AW891" s="14" t="s">
        <v>35</v>
      </c>
      <c r="AX891" s="14" t="s">
        <v>76</v>
      </c>
      <c r="AY891" s="253" t="s">
        <v>140</v>
      </c>
    </row>
    <row r="892" s="13" customFormat="1">
      <c r="A892" s="13"/>
      <c r="B892" s="232"/>
      <c r="C892" s="233"/>
      <c r="D892" s="234" t="s">
        <v>152</v>
      </c>
      <c r="E892" s="235" t="s">
        <v>19</v>
      </c>
      <c r="F892" s="236" t="s">
        <v>704</v>
      </c>
      <c r="G892" s="233"/>
      <c r="H892" s="235" t="s">
        <v>19</v>
      </c>
      <c r="I892" s="237"/>
      <c r="J892" s="233"/>
      <c r="K892" s="233"/>
      <c r="L892" s="238"/>
      <c r="M892" s="239"/>
      <c r="N892" s="240"/>
      <c r="O892" s="240"/>
      <c r="P892" s="240"/>
      <c r="Q892" s="240"/>
      <c r="R892" s="240"/>
      <c r="S892" s="240"/>
      <c r="T892" s="241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2" t="s">
        <v>152</v>
      </c>
      <c r="AU892" s="242" t="s">
        <v>86</v>
      </c>
      <c r="AV892" s="13" t="s">
        <v>84</v>
      </c>
      <c r="AW892" s="13" t="s">
        <v>35</v>
      </c>
      <c r="AX892" s="13" t="s">
        <v>76</v>
      </c>
      <c r="AY892" s="242" t="s">
        <v>140</v>
      </c>
    </row>
    <row r="893" s="14" customFormat="1">
      <c r="A893" s="14"/>
      <c r="B893" s="243"/>
      <c r="C893" s="244"/>
      <c r="D893" s="234" t="s">
        <v>152</v>
      </c>
      <c r="E893" s="245" t="s">
        <v>19</v>
      </c>
      <c r="F893" s="246" t="s">
        <v>705</v>
      </c>
      <c r="G893" s="244"/>
      <c r="H893" s="247">
        <v>1.47</v>
      </c>
      <c r="I893" s="248"/>
      <c r="J893" s="244"/>
      <c r="K893" s="244"/>
      <c r="L893" s="249"/>
      <c r="M893" s="250"/>
      <c r="N893" s="251"/>
      <c r="O893" s="251"/>
      <c r="P893" s="251"/>
      <c r="Q893" s="251"/>
      <c r="R893" s="251"/>
      <c r="S893" s="251"/>
      <c r="T893" s="252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3" t="s">
        <v>152</v>
      </c>
      <c r="AU893" s="253" t="s">
        <v>86</v>
      </c>
      <c r="AV893" s="14" t="s">
        <v>86</v>
      </c>
      <c r="AW893" s="14" t="s">
        <v>35</v>
      </c>
      <c r="AX893" s="14" t="s">
        <v>76</v>
      </c>
      <c r="AY893" s="253" t="s">
        <v>140</v>
      </c>
    </row>
    <row r="894" s="15" customFormat="1">
      <c r="A894" s="15"/>
      <c r="B894" s="254"/>
      <c r="C894" s="255"/>
      <c r="D894" s="234" t="s">
        <v>152</v>
      </c>
      <c r="E894" s="256" t="s">
        <v>19</v>
      </c>
      <c r="F894" s="257" t="s">
        <v>162</v>
      </c>
      <c r="G894" s="255"/>
      <c r="H894" s="258">
        <v>76.194999999999993</v>
      </c>
      <c r="I894" s="259"/>
      <c r="J894" s="255"/>
      <c r="K894" s="255"/>
      <c r="L894" s="260"/>
      <c r="M894" s="261"/>
      <c r="N894" s="262"/>
      <c r="O894" s="262"/>
      <c r="P894" s="262"/>
      <c r="Q894" s="262"/>
      <c r="R894" s="262"/>
      <c r="S894" s="262"/>
      <c r="T894" s="263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64" t="s">
        <v>152</v>
      </c>
      <c r="AU894" s="264" t="s">
        <v>86</v>
      </c>
      <c r="AV894" s="15" t="s">
        <v>148</v>
      </c>
      <c r="AW894" s="15" t="s">
        <v>35</v>
      </c>
      <c r="AX894" s="15" t="s">
        <v>84</v>
      </c>
      <c r="AY894" s="264" t="s">
        <v>140</v>
      </c>
    </row>
    <row r="895" s="2" customFormat="1" ht="16.5" customHeight="1">
      <c r="A895" s="40"/>
      <c r="B895" s="41"/>
      <c r="C895" s="214" t="s">
        <v>706</v>
      </c>
      <c r="D895" s="214" t="s">
        <v>143</v>
      </c>
      <c r="E895" s="215" t="s">
        <v>707</v>
      </c>
      <c r="F895" s="216" t="s">
        <v>708</v>
      </c>
      <c r="G895" s="217" t="s">
        <v>146</v>
      </c>
      <c r="H895" s="218">
        <v>78.594999999999999</v>
      </c>
      <c r="I895" s="219"/>
      <c r="J895" s="220">
        <f>ROUND(I895*H895,2)</f>
        <v>0</v>
      </c>
      <c r="K895" s="216" t="s">
        <v>147</v>
      </c>
      <c r="L895" s="46"/>
      <c r="M895" s="221" t="s">
        <v>19</v>
      </c>
      <c r="N895" s="222" t="s">
        <v>47</v>
      </c>
      <c r="O895" s="86"/>
      <c r="P895" s="223">
        <f>O895*H895</f>
        <v>0</v>
      </c>
      <c r="Q895" s="223">
        <v>0.00013999999999999999</v>
      </c>
      <c r="R895" s="223">
        <f>Q895*H895</f>
        <v>0.011003299999999999</v>
      </c>
      <c r="S895" s="223">
        <v>0</v>
      </c>
      <c r="T895" s="224">
        <f>S895*H895</f>
        <v>0</v>
      </c>
      <c r="U895" s="40"/>
      <c r="V895" s="40"/>
      <c r="W895" s="40"/>
      <c r="X895" s="40"/>
      <c r="Y895" s="40"/>
      <c r="Z895" s="40"/>
      <c r="AA895" s="40"/>
      <c r="AB895" s="40"/>
      <c r="AC895" s="40"/>
      <c r="AD895" s="40"/>
      <c r="AE895" s="40"/>
      <c r="AR895" s="225" t="s">
        <v>418</v>
      </c>
      <c r="AT895" s="225" t="s">
        <v>143</v>
      </c>
      <c r="AU895" s="225" t="s">
        <v>86</v>
      </c>
      <c r="AY895" s="19" t="s">
        <v>140</v>
      </c>
      <c r="BE895" s="226">
        <f>IF(N895="základní",J895,0)</f>
        <v>0</v>
      </c>
      <c r="BF895" s="226">
        <f>IF(N895="snížená",J895,0)</f>
        <v>0</v>
      </c>
      <c r="BG895" s="226">
        <f>IF(N895="zákl. přenesená",J895,0)</f>
        <v>0</v>
      </c>
      <c r="BH895" s="226">
        <f>IF(N895="sníž. přenesená",J895,0)</f>
        <v>0</v>
      </c>
      <c r="BI895" s="226">
        <f>IF(N895="nulová",J895,0)</f>
        <v>0</v>
      </c>
      <c r="BJ895" s="19" t="s">
        <v>84</v>
      </c>
      <c r="BK895" s="226">
        <f>ROUND(I895*H895,2)</f>
        <v>0</v>
      </c>
      <c r="BL895" s="19" t="s">
        <v>418</v>
      </c>
      <c r="BM895" s="225" t="s">
        <v>709</v>
      </c>
    </row>
    <row r="896" s="2" customFormat="1">
      <c r="A896" s="40"/>
      <c r="B896" s="41"/>
      <c r="C896" s="42"/>
      <c r="D896" s="227" t="s">
        <v>150</v>
      </c>
      <c r="E896" s="42"/>
      <c r="F896" s="228" t="s">
        <v>710</v>
      </c>
      <c r="G896" s="42"/>
      <c r="H896" s="42"/>
      <c r="I896" s="229"/>
      <c r="J896" s="42"/>
      <c r="K896" s="42"/>
      <c r="L896" s="46"/>
      <c r="M896" s="230"/>
      <c r="N896" s="231"/>
      <c r="O896" s="86"/>
      <c r="P896" s="86"/>
      <c r="Q896" s="86"/>
      <c r="R896" s="86"/>
      <c r="S896" s="86"/>
      <c r="T896" s="87"/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T896" s="19" t="s">
        <v>150</v>
      </c>
      <c r="AU896" s="19" t="s">
        <v>86</v>
      </c>
    </row>
    <row r="897" s="13" customFormat="1">
      <c r="A897" s="13"/>
      <c r="B897" s="232"/>
      <c r="C897" s="233"/>
      <c r="D897" s="234" t="s">
        <v>152</v>
      </c>
      <c r="E897" s="235" t="s">
        <v>19</v>
      </c>
      <c r="F897" s="236" t="s">
        <v>696</v>
      </c>
      <c r="G897" s="233"/>
      <c r="H897" s="235" t="s">
        <v>19</v>
      </c>
      <c r="I897" s="237"/>
      <c r="J897" s="233"/>
      <c r="K897" s="233"/>
      <c r="L897" s="238"/>
      <c r="M897" s="239"/>
      <c r="N897" s="240"/>
      <c r="O897" s="240"/>
      <c r="P897" s="240"/>
      <c r="Q897" s="240"/>
      <c r="R897" s="240"/>
      <c r="S897" s="240"/>
      <c r="T897" s="241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2" t="s">
        <v>152</v>
      </c>
      <c r="AU897" s="242" t="s">
        <v>86</v>
      </c>
      <c r="AV897" s="13" t="s">
        <v>84</v>
      </c>
      <c r="AW897" s="13" t="s">
        <v>35</v>
      </c>
      <c r="AX897" s="13" t="s">
        <v>76</v>
      </c>
      <c r="AY897" s="242" t="s">
        <v>140</v>
      </c>
    </row>
    <row r="898" s="14" customFormat="1">
      <c r="A898" s="14"/>
      <c r="B898" s="243"/>
      <c r="C898" s="244"/>
      <c r="D898" s="234" t="s">
        <v>152</v>
      </c>
      <c r="E898" s="245" t="s">
        <v>19</v>
      </c>
      <c r="F898" s="246" t="s">
        <v>697</v>
      </c>
      <c r="G898" s="244"/>
      <c r="H898" s="247">
        <v>47.125</v>
      </c>
      <c r="I898" s="248"/>
      <c r="J898" s="244"/>
      <c r="K898" s="244"/>
      <c r="L898" s="249"/>
      <c r="M898" s="250"/>
      <c r="N898" s="251"/>
      <c r="O898" s="251"/>
      <c r="P898" s="251"/>
      <c r="Q898" s="251"/>
      <c r="R898" s="251"/>
      <c r="S898" s="251"/>
      <c r="T898" s="252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3" t="s">
        <v>152</v>
      </c>
      <c r="AU898" s="253" t="s">
        <v>86</v>
      </c>
      <c r="AV898" s="14" t="s">
        <v>86</v>
      </c>
      <c r="AW898" s="14" t="s">
        <v>35</v>
      </c>
      <c r="AX898" s="14" t="s">
        <v>76</v>
      </c>
      <c r="AY898" s="253" t="s">
        <v>140</v>
      </c>
    </row>
    <row r="899" s="13" customFormat="1">
      <c r="A899" s="13"/>
      <c r="B899" s="232"/>
      <c r="C899" s="233"/>
      <c r="D899" s="234" t="s">
        <v>152</v>
      </c>
      <c r="E899" s="235" t="s">
        <v>19</v>
      </c>
      <c r="F899" s="236" t="s">
        <v>689</v>
      </c>
      <c r="G899" s="233"/>
      <c r="H899" s="235" t="s">
        <v>19</v>
      </c>
      <c r="I899" s="237"/>
      <c r="J899" s="233"/>
      <c r="K899" s="233"/>
      <c r="L899" s="238"/>
      <c r="M899" s="239"/>
      <c r="N899" s="240"/>
      <c r="O899" s="240"/>
      <c r="P899" s="240"/>
      <c r="Q899" s="240"/>
      <c r="R899" s="240"/>
      <c r="S899" s="240"/>
      <c r="T899" s="241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2" t="s">
        <v>152</v>
      </c>
      <c r="AU899" s="242" t="s">
        <v>86</v>
      </c>
      <c r="AV899" s="13" t="s">
        <v>84</v>
      </c>
      <c r="AW899" s="13" t="s">
        <v>35</v>
      </c>
      <c r="AX899" s="13" t="s">
        <v>76</v>
      </c>
      <c r="AY899" s="242" t="s">
        <v>140</v>
      </c>
    </row>
    <row r="900" s="14" customFormat="1">
      <c r="A900" s="14"/>
      <c r="B900" s="243"/>
      <c r="C900" s="244"/>
      <c r="D900" s="234" t="s">
        <v>152</v>
      </c>
      <c r="E900" s="245" t="s">
        <v>19</v>
      </c>
      <c r="F900" s="246" t="s">
        <v>690</v>
      </c>
      <c r="G900" s="244"/>
      <c r="H900" s="247">
        <v>2.3999999999999999</v>
      </c>
      <c r="I900" s="248"/>
      <c r="J900" s="244"/>
      <c r="K900" s="244"/>
      <c r="L900" s="249"/>
      <c r="M900" s="250"/>
      <c r="N900" s="251"/>
      <c r="O900" s="251"/>
      <c r="P900" s="251"/>
      <c r="Q900" s="251"/>
      <c r="R900" s="251"/>
      <c r="S900" s="251"/>
      <c r="T900" s="252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3" t="s">
        <v>152</v>
      </c>
      <c r="AU900" s="253" t="s">
        <v>86</v>
      </c>
      <c r="AV900" s="14" t="s">
        <v>86</v>
      </c>
      <c r="AW900" s="14" t="s">
        <v>35</v>
      </c>
      <c r="AX900" s="14" t="s">
        <v>76</v>
      </c>
      <c r="AY900" s="253" t="s">
        <v>140</v>
      </c>
    </row>
    <row r="901" s="13" customFormat="1">
      <c r="A901" s="13"/>
      <c r="B901" s="232"/>
      <c r="C901" s="233"/>
      <c r="D901" s="234" t="s">
        <v>152</v>
      </c>
      <c r="E901" s="235" t="s">
        <v>19</v>
      </c>
      <c r="F901" s="236" t="s">
        <v>698</v>
      </c>
      <c r="G901" s="233"/>
      <c r="H901" s="235" t="s">
        <v>19</v>
      </c>
      <c r="I901" s="237"/>
      <c r="J901" s="233"/>
      <c r="K901" s="233"/>
      <c r="L901" s="238"/>
      <c r="M901" s="239"/>
      <c r="N901" s="240"/>
      <c r="O901" s="240"/>
      <c r="P901" s="240"/>
      <c r="Q901" s="240"/>
      <c r="R901" s="240"/>
      <c r="S901" s="240"/>
      <c r="T901" s="241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2" t="s">
        <v>152</v>
      </c>
      <c r="AU901" s="242" t="s">
        <v>86</v>
      </c>
      <c r="AV901" s="13" t="s">
        <v>84</v>
      </c>
      <c r="AW901" s="13" t="s">
        <v>35</v>
      </c>
      <c r="AX901" s="13" t="s">
        <v>76</v>
      </c>
      <c r="AY901" s="242" t="s">
        <v>140</v>
      </c>
    </row>
    <row r="902" s="14" customFormat="1">
      <c r="A902" s="14"/>
      <c r="B902" s="243"/>
      <c r="C902" s="244"/>
      <c r="D902" s="234" t="s">
        <v>152</v>
      </c>
      <c r="E902" s="245" t="s">
        <v>19</v>
      </c>
      <c r="F902" s="246" t="s">
        <v>699</v>
      </c>
      <c r="G902" s="244"/>
      <c r="H902" s="247">
        <v>1.8</v>
      </c>
      <c r="I902" s="248"/>
      <c r="J902" s="244"/>
      <c r="K902" s="244"/>
      <c r="L902" s="249"/>
      <c r="M902" s="250"/>
      <c r="N902" s="251"/>
      <c r="O902" s="251"/>
      <c r="P902" s="251"/>
      <c r="Q902" s="251"/>
      <c r="R902" s="251"/>
      <c r="S902" s="251"/>
      <c r="T902" s="252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3" t="s">
        <v>152</v>
      </c>
      <c r="AU902" s="253" t="s">
        <v>86</v>
      </c>
      <c r="AV902" s="14" t="s">
        <v>86</v>
      </c>
      <c r="AW902" s="14" t="s">
        <v>35</v>
      </c>
      <c r="AX902" s="14" t="s">
        <v>76</v>
      </c>
      <c r="AY902" s="253" t="s">
        <v>140</v>
      </c>
    </row>
    <row r="903" s="13" customFormat="1">
      <c r="A903" s="13"/>
      <c r="B903" s="232"/>
      <c r="C903" s="233"/>
      <c r="D903" s="234" t="s">
        <v>152</v>
      </c>
      <c r="E903" s="235" t="s">
        <v>19</v>
      </c>
      <c r="F903" s="236" t="s">
        <v>700</v>
      </c>
      <c r="G903" s="233"/>
      <c r="H903" s="235" t="s">
        <v>19</v>
      </c>
      <c r="I903" s="237"/>
      <c r="J903" s="233"/>
      <c r="K903" s="233"/>
      <c r="L903" s="238"/>
      <c r="M903" s="239"/>
      <c r="N903" s="240"/>
      <c r="O903" s="240"/>
      <c r="P903" s="240"/>
      <c r="Q903" s="240"/>
      <c r="R903" s="240"/>
      <c r="S903" s="240"/>
      <c r="T903" s="241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2" t="s">
        <v>152</v>
      </c>
      <c r="AU903" s="242" t="s">
        <v>86</v>
      </c>
      <c r="AV903" s="13" t="s">
        <v>84</v>
      </c>
      <c r="AW903" s="13" t="s">
        <v>35</v>
      </c>
      <c r="AX903" s="13" t="s">
        <v>76</v>
      </c>
      <c r="AY903" s="242" t="s">
        <v>140</v>
      </c>
    </row>
    <row r="904" s="14" customFormat="1">
      <c r="A904" s="14"/>
      <c r="B904" s="243"/>
      <c r="C904" s="244"/>
      <c r="D904" s="234" t="s">
        <v>152</v>
      </c>
      <c r="E904" s="245" t="s">
        <v>19</v>
      </c>
      <c r="F904" s="246" t="s">
        <v>701</v>
      </c>
      <c r="G904" s="244"/>
      <c r="H904" s="247">
        <v>11.4</v>
      </c>
      <c r="I904" s="248"/>
      <c r="J904" s="244"/>
      <c r="K904" s="244"/>
      <c r="L904" s="249"/>
      <c r="M904" s="250"/>
      <c r="N904" s="251"/>
      <c r="O904" s="251"/>
      <c r="P904" s="251"/>
      <c r="Q904" s="251"/>
      <c r="R904" s="251"/>
      <c r="S904" s="251"/>
      <c r="T904" s="252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3" t="s">
        <v>152</v>
      </c>
      <c r="AU904" s="253" t="s">
        <v>86</v>
      </c>
      <c r="AV904" s="14" t="s">
        <v>86</v>
      </c>
      <c r="AW904" s="14" t="s">
        <v>35</v>
      </c>
      <c r="AX904" s="14" t="s">
        <v>76</v>
      </c>
      <c r="AY904" s="253" t="s">
        <v>140</v>
      </c>
    </row>
    <row r="905" s="13" customFormat="1">
      <c r="A905" s="13"/>
      <c r="B905" s="232"/>
      <c r="C905" s="233"/>
      <c r="D905" s="234" t="s">
        <v>152</v>
      </c>
      <c r="E905" s="235" t="s">
        <v>19</v>
      </c>
      <c r="F905" s="236" t="s">
        <v>702</v>
      </c>
      <c r="G905" s="233"/>
      <c r="H905" s="235" t="s">
        <v>19</v>
      </c>
      <c r="I905" s="237"/>
      <c r="J905" s="233"/>
      <c r="K905" s="233"/>
      <c r="L905" s="238"/>
      <c r="M905" s="239"/>
      <c r="N905" s="240"/>
      <c r="O905" s="240"/>
      <c r="P905" s="240"/>
      <c r="Q905" s="240"/>
      <c r="R905" s="240"/>
      <c r="S905" s="240"/>
      <c r="T905" s="241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2" t="s">
        <v>152</v>
      </c>
      <c r="AU905" s="242" t="s">
        <v>86</v>
      </c>
      <c r="AV905" s="13" t="s">
        <v>84</v>
      </c>
      <c r="AW905" s="13" t="s">
        <v>35</v>
      </c>
      <c r="AX905" s="13" t="s">
        <v>76</v>
      </c>
      <c r="AY905" s="242" t="s">
        <v>140</v>
      </c>
    </row>
    <row r="906" s="14" customFormat="1">
      <c r="A906" s="14"/>
      <c r="B906" s="243"/>
      <c r="C906" s="244"/>
      <c r="D906" s="234" t="s">
        <v>152</v>
      </c>
      <c r="E906" s="245" t="s">
        <v>19</v>
      </c>
      <c r="F906" s="246" t="s">
        <v>703</v>
      </c>
      <c r="G906" s="244"/>
      <c r="H906" s="247">
        <v>14.4</v>
      </c>
      <c r="I906" s="248"/>
      <c r="J906" s="244"/>
      <c r="K906" s="244"/>
      <c r="L906" s="249"/>
      <c r="M906" s="250"/>
      <c r="N906" s="251"/>
      <c r="O906" s="251"/>
      <c r="P906" s="251"/>
      <c r="Q906" s="251"/>
      <c r="R906" s="251"/>
      <c r="S906" s="251"/>
      <c r="T906" s="252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3" t="s">
        <v>152</v>
      </c>
      <c r="AU906" s="253" t="s">
        <v>86</v>
      </c>
      <c r="AV906" s="14" t="s">
        <v>86</v>
      </c>
      <c r="AW906" s="14" t="s">
        <v>35</v>
      </c>
      <c r="AX906" s="14" t="s">
        <v>76</v>
      </c>
      <c r="AY906" s="253" t="s">
        <v>140</v>
      </c>
    </row>
    <row r="907" s="13" customFormat="1">
      <c r="A907" s="13"/>
      <c r="B907" s="232"/>
      <c r="C907" s="233"/>
      <c r="D907" s="234" t="s">
        <v>152</v>
      </c>
      <c r="E907" s="235" t="s">
        <v>19</v>
      </c>
      <c r="F907" s="236" t="s">
        <v>704</v>
      </c>
      <c r="G907" s="233"/>
      <c r="H907" s="235" t="s">
        <v>19</v>
      </c>
      <c r="I907" s="237"/>
      <c r="J907" s="233"/>
      <c r="K907" s="233"/>
      <c r="L907" s="238"/>
      <c r="M907" s="239"/>
      <c r="N907" s="240"/>
      <c r="O907" s="240"/>
      <c r="P907" s="240"/>
      <c r="Q907" s="240"/>
      <c r="R907" s="240"/>
      <c r="S907" s="240"/>
      <c r="T907" s="241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2" t="s">
        <v>152</v>
      </c>
      <c r="AU907" s="242" t="s">
        <v>86</v>
      </c>
      <c r="AV907" s="13" t="s">
        <v>84</v>
      </c>
      <c r="AW907" s="13" t="s">
        <v>35</v>
      </c>
      <c r="AX907" s="13" t="s">
        <v>76</v>
      </c>
      <c r="AY907" s="242" t="s">
        <v>140</v>
      </c>
    </row>
    <row r="908" s="14" customFormat="1">
      <c r="A908" s="14"/>
      <c r="B908" s="243"/>
      <c r="C908" s="244"/>
      <c r="D908" s="234" t="s">
        <v>152</v>
      </c>
      <c r="E908" s="245" t="s">
        <v>19</v>
      </c>
      <c r="F908" s="246" t="s">
        <v>705</v>
      </c>
      <c r="G908" s="244"/>
      <c r="H908" s="247">
        <v>1.47</v>
      </c>
      <c r="I908" s="248"/>
      <c r="J908" s="244"/>
      <c r="K908" s="244"/>
      <c r="L908" s="249"/>
      <c r="M908" s="250"/>
      <c r="N908" s="251"/>
      <c r="O908" s="251"/>
      <c r="P908" s="251"/>
      <c r="Q908" s="251"/>
      <c r="R908" s="251"/>
      <c r="S908" s="251"/>
      <c r="T908" s="252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3" t="s">
        <v>152</v>
      </c>
      <c r="AU908" s="253" t="s">
        <v>86</v>
      </c>
      <c r="AV908" s="14" t="s">
        <v>86</v>
      </c>
      <c r="AW908" s="14" t="s">
        <v>35</v>
      </c>
      <c r="AX908" s="14" t="s">
        <v>76</v>
      </c>
      <c r="AY908" s="253" t="s">
        <v>140</v>
      </c>
    </row>
    <row r="909" s="15" customFormat="1">
      <c r="A909" s="15"/>
      <c r="B909" s="254"/>
      <c r="C909" s="255"/>
      <c r="D909" s="234" t="s">
        <v>152</v>
      </c>
      <c r="E909" s="256" t="s">
        <v>19</v>
      </c>
      <c r="F909" s="257" t="s">
        <v>162</v>
      </c>
      <c r="G909" s="255"/>
      <c r="H909" s="258">
        <v>78.594999999999999</v>
      </c>
      <c r="I909" s="259"/>
      <c r="J909" s="255"/>
      <c r="K909" s="255"/>
      <c r="L909" s="260"/>
      <c r="M909" s="261"/>
      <c r="N909" s="262"/>
      <c r="O909" s="262"/>
      <c r="P909" s="262"/>
      <c r="Q909" s="262"/>
      <c r="R909" s="262"/>
      <c r="S909" s="262"/>
      <c r="T909" s="263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T909" s="264" t="s">
        <v>152</v>
      </c>
      <c r="AU909" s="264" t="s">
        <v>86</v>
      </c>
      <c r="AV909" s="15" t="s">
        <v>148</v>
      </c>
      <c r="AW909" s="15" t="s">
        <v>35</v>
      </c>
      <c r="AX909" s="15" t="s">
        <v>84</v>
      </c>
      <c r="AY909" s="264" t="s">
        <v>140</v>
      </c>
    </row>
    <row r="910" s="2" customFormat="1" ht="16.5" customHeight="1">
      <c r="A910" s="40"/>
      <c r="B910" s="41"/>
      <c r="C910" s="214" t="s">
        <v>711</v>
      </c>
      <c r="D910" s="214" t="s">
        <v>143</v>
      </c>
      <c r="E910" s="215" t="s">
        <v>712</v>
      </c>
      <c r="F910" s="216" t="s">
        <v>713</v>
      </c>
      <c r="G910" s="217" t="s">
        <v>146</v>
      </c>
      <c r="H910" s="218">
        <v>78.594999999999999</v>
      </c>
      <c r="I910" s="219"/>
      <c r="J910" s="220">
        <f>ROUND(I910*H910,2)</f>
        <v>0</v>
      </c>
      <c r="K910" s="216" t="s">
        <v>147</v>
      </c>
      <c r="L910" s="46"/>
      <c r="M910" s="221" t="s">
        <v>19</v>
      </c>
      <c r="N910" s="222" t="s">
        <v>47</v>
      </c>
      <c r="O910" s="86"/>
      <c r="P910" s="223">
        <f>O910*H910</f>
        <v>0</v>
      </c>
      <c r="Q910" s="223">
        <v>0.00012</v>
      </c>
      <c r="R910" s="223">
        <f>Q910*H910</f>
        <v>0.0094313999999999995</v>
      </c>
      <c r="S910" s="223">
        <v>0</v>
      </c>
      <c r="T910" s="224">
        <f>S910*H910</f>
        <v>0</v>
      </c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R910" s="225" t="s">
        <v>418</v>
      </c>
      <c r="AT910" s="225" t="s">
        <v>143</v>
      </c>
      <c r="AU910" s="225" t="s">
        <v>86</v>
      </c>
      <c r="AY910" s="19" t="s">
        <v>140</v>
      </c>
      <c r="BE910" s="226">
        <f>IF(N910="základní",J910,0)</f>
        <v>0</v>
      </c>
      <c r="BF910" s="226">
        <f>IF(N910="snížená",J910,0)</f>
        <v>0</v>
      </c>
      <c r="BG910" s="226">
        <f>IF(N910="zákl. přenesená",J910,0)</f>
        <v>0</v>
      </c>
      <c r="BH910" s="226">
        <f>IF(N910="sníž. přenesená",J910,0)</f>
        <v>0</v>
      </c>
      <c r="BI910" s="226">
        <f>IF(N910="nulová",J910,0)</f>
        <v>0</v>
      </c>
      <c r="BJ910" s="19" t="s">
        <v>84</v>
      </c>
      <c r="BK910" s="226">
        <f>ROUND(I910*H910,2)</f>
        <v>0</v>
      </c>
      <c r="BL910" s="19" t="s">
        <v>418</v>
      </c>
      <c r="BM910" s="225" t="s">
        <v>714</v>
      </c>
    </row>
    <row r="911" s="2" customFormat="1">
      <c r="A911" s="40"/>
      <c r="B911" s="41"/>
      <c r="C911" s="42"/>
      <c r="D911" s="227" t="s">
        <v>150</v>
      </c>
      <c r="E911" s="42"/>
      <c r="F911" s="228" t="s">
        <v>715</v>
      </c>
      <c r="G911" s="42"/>
      <c r="H911" s="42"/>
      <c r="I911" s="229"/>
      <c r="J911" s="42"/>
      <c r="K911" s="42"/>
      <c r="L911" s="46"/>
      <c r="M911" s="230"/>
      <c r="N911" s="231"/>
      <c r="O911" s="86"/>
      <c r="P911" s="86"/>
      <c r="Q911" s="86"/>
      <c r="R911" s="86"/>
      <c r="S911" s="86"/>
      <c r="T911" s="87"/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T911" s="19" t="s">
        <v>150</v>
      </c>
      <c r="AU911" s="19" t="s">
        <v>86</v>
      </c>
    </row>
    <row r="912" s="13" customFormat="1">
      <c r="A912" s="13"/>
      <c r="B912" s="232"/>
      <c r="C912" s="233"/>
      <c r="D912" s="234" t="s">
        <v>152</v>
      </c>
      <c r="E912" s="235" t="s">
        <v>19</v>
      </c>
      <c r="F912" s="236" t="s">
        <v>696</v>
      </c>
      <c r="G912" s="233"/>
      <c r="H912" s="235" t="s">
        <v>19</v>
      </c>
      <c r="I912" s="237"/>
      <c r="J912" s="233"/>
      <c r="K912" s="233"/>
      <c r="L912" s="238"/>
      <c r="M912" s="239"/>
      <c r="N912" s="240"/>
      <c r="O912" s="240"/>
      <c r="P912" s="240"/>
      <c r="Q912" s="240"/>
      <c r="R912" s="240"/>
      <c r="S912" s="240"/>
      <c r="T912" s="241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2" t="s">
        <v>152</v>
      </c>
      <c r="AU912" s="242" t="s">
        <v>86</v>
      </c>
      <c r="AV912" s="13" t="s">
        <v>84</v>
      </c>
      <c r="AW912" s="13" t="s">
        <v>35</v>
      </c>
      <c r="AX912" s="13" t="s">
        <v>76</v>
      </c>
      <c r="AY912" s="242" t="s">
        <v>140</v>
      </c>
    </row>
    <row r="913" s="14" customFormat="1">
      <c r="A913" s="14"/>
      <c r="B913" s="243"/>
      <c r="C913" s="244"/>
      <c r="D913" s="234" t="s">
        <v>152</v>
      </c>
      <c r="E913" s="245" t="s">
        <v>19</v>
      </c>
      <c r="F913" s="246" t="s">
        <v>697</v>
      </c>
      <c r="G913" s="244"/>
      <c r="H913" s="247">
        <v>47.125</v>
      </c>
      <c r="I913" s="248"/>
      <c r="J913" s="244"/>
      <c r="K913" s="244"/>
      <c r="L913" s="249"/>
      <c r="M913" s="250"/>
      <c r="N913" s="251"/>
      <c r="O913" s="251"/>
      <c r="P913" s="251"/>
      <c r="Q913" s="251"/>
      <c r="R913" s="251"/>
      <c r="S913" s="251"/>
      <c r="T913" s="252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3" t="s">
        <v>152</v>
      </c>
      <c r="AU913" s="253" t="s">
        <v>86</v>
      </c>
      <c r="AV913" s="14" t="s">
        <v>86</v>
      </c>
      <c r="AW913" s="14" t="s">
        <v>35</v>
      </c>
      <c r="AX913" s="14" t="s">
        <v>76</v>
      </c>
      <c r="AY913" s="253" t="s">
        <v>140</v>
      </c>
    </row>
    <row r="914" s="13" customFormat="1">
      <c r="A914" s="13"/>
      <c r="B914" s="232"/>
      <c r="C914" s="233"/>
      <c r="D914" s="234" t="s">
        <v>152</v>
      </c>
      <c r="E914" s="235" t="s">
        <v>19</v>
      </c>
      <c r="F914" s="236" t="s">
        <v>689</v>
      </c>
      <c r="G914" s="233"/>
      <c r="H914" s="235" t="s">
        <v>19</v>
      </c>
      <c r="I914" s="237"/>
      <c r="J914" s="233"/>
      <c r="K914" s="233"/>
      <c r="L914" s="238"/>
      <c r="M914" s="239"/>
      <c r="N914" s="240"/>
      <c r="O914" s="240"/>
      <c r="P914" s="240"/>
      <c r="Q914" s="240"/>
      <c r="R914" s="240"/>
      <c r="S914" s="240"/>
      <c r="T914" s="241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2" t="s">
        <v>152</v>
      </c>
      <c r="AU914" s="242" t="s">
        <v>86</v>
      </c>
      <c r="AV914" s="13" t="s">
        <v>84</v>
      </c>
      <c r="AW914" s="13" t="s">
        <v>35</v>
      </c>
      <c r="AX914" s="13" t="s">
        <v>76</v>
      </c>
      <c r="AY914" s="242" t="s">
        <v>140</v>
      </c>
    </row>
    <row r="915" s="14" customFormat="1">
      <c r="A915" s="14"/>
      <c r="B915" s="243"/>
      <c r="C915" s="244"/>
      <c r="D915" s="234" t="s">
        <v>152</v>
      </c>
      <c r="E915" s="245" t="s">
        <v>19</v>
      </c>
      <c r="F915" s="246" t="s">
        <v>690</v>
      </c>
      <c r="G915" s="244"/>
      <c r="H915" s="247">
        <v>2.3999999999999999</v>
      </c>
      <c r="I915" s="248"/>
      <c r="J915" s="244"/>
      <c r="K915" s="244"/>
      <c r="L915" s="249"/>
      <c r="M915" s="250"/>
      <c r="N915" s="251"/>
      <c r="O915" s="251"/>
      <c r="P915" s="251"/>
      <c r="Q915" s="251"/>
      <c r="R915" s="251"/>
      <c r="S915" s="251"/>
      <c r="T915" s="252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3" t="s">
        <v>152</v>
      </c>
      <c r="AU915" s="253" t="s">
        <v>86</v>
      </c>
      <c r="AV915" s="14" t="s">
        <v>86</v>
      </c>
      <c r="AW915" s="14" t="s">
        <v>35</v>
      </c>
      <c r="AX915" s="14" t="s">
        <v>76</v>
      </c>
      <c r="AY915" s="253" t="s">
        <v>140</v>
      </c>
    </row>
    <row r="916" s="13" customFormat="1">
      <c r="A916" s="13"/>
      <c r="B916" s="232"/>
      <c r="C916" s="233"/>
      <c r="D916" s="234" t="s">
        <v>152</v>
      </c>
      <c r="E916" s="235" t="s">
        <v>19</v>
      </c>
      <c r="F916" s="236" t="s">
        <v>698</v>
      </c>
      <c r="G916" s="233"/>
      <c r="H916" s="235" t="s">
        <v>19</v>
      </c>
      <c r="I916" s="237"/>
      <c r="J916" s="233"/>
      <c r="K916" s="233"/>
      <c r="L916" s="238"/>
      <c r="M916" s="239"/>
      <c r="N916" s="240"/>
      <c r="O916" s="240"/>
      <c r="P916" s="240"/>
      <c r="Q916" s="240"/>
      <c r="R916" s="240"/>
      <c r="S916" s="240"/>
      <c r="T916" s="241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2" t="s">
        <v>152</v>
      </c>
      <c r="AU916" s="242" t="s">
        <v>86</v>
      </c>
      <c r="AV916" s="13" t="s">
        <v>84</v>
      </c>
      <c r="AW916" s="13" t="s">
        <v>35</v>
      </c>
      <c r="AX916" s="13" t="s">
        <v>76</v>
      </c>
      <c r="AY916" s="242" t="s">
        <v>140</v>
      </c>
    </row>
    <row r="917" s="14" customFormat="1">
      <c r="A917" s="14"/>
      <c r="B917" s="243"/>
      <c r="C917" s="244"/>
      <c r="D917" s="234" t="s">
        <v>152</v>
      </c>
      <c r="E917" s="245" t="s">
        <v>19</v>
      </c>
      <c r="F917" s="246" t="s">
        <v>699</v>
      </c>
      <c r="G917" s="244"/>
      <c r="H917" s="247">
        <v>1.8</v>
      </c>
      <c r="I917" s="248"/>
      <c r="J917" s="244"/>
      <c r="K917" s="244"/>
      <c r="L917" s="249"/>
      <c r="M917" s="250"/>
      <c r="N917" s="251"/>
      <c r="O917" s="251"/>
      <c r="P917" s="251"/>
      <c r="Q917" s="251"/>
      <c r="R917" s="251"/>
      <c r="S917" s="251"/>
      <c r="T917" s="252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3" t="s">
        <v>152</v>
      </c>
      <c r="AU917" s="253" t="s">
        <v>86</v>
      </c>
      <c r="AV917" s="14" t="s">
        <v>86</v>
      </c>
      <c r="AW917" s="14" t="s">
        <v>35</v>
      </c>
      <c r="AX917" s="14" t="s">
        <v>76</v>
      </c>
      <c r="AY917" s="253" t="s">
        <v>140</v>
      </c>
    </row>
    <row r="918" s="13" customFormat="1">
      <c r="A918" s="13"/>
      <c r="B918" s="232"/>
      <c r="C918" s="233"/>
      <c r="D918" s="234" t="s">
        <v>152</v>
      </c>
      <c r="E918" s="235" t="s">
        <v>19</v>
      </c>
      <c r="F918" s="236" t="s">
        <v>700</v>
      </c>
      <c r="G918" s="233"/>
      <c r="H918" s="235" t="s">
        <v>19</v>
      </c>
      <c r="I918" s="237"/>
      <c r="J918" s="233"/>
      <c r="K918" s="233"/>
      <c r="L918" s="238"/>
      <c r="M918" s="239"/>
      <c r="N918" s="240"/>
      <c r="O918" s="240"/>
      <c r="P918" s="240"/>
      <c r="Q918" s="240"/>
      <c r="R918" s="240"/>
      <c r="S918" s="240"/>
      <c r="T918" s="241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2" t="s">
        <v>152</v>
      </c>
      <c r="AU918" s="242" t="s">
        <v>86</v>
      </c>
      <c r="AV918" s="13" t="s">
        <v>84</v>
      </c>
      <c r="AW918" s="13" t="s">
        <v>35</v>
      </c>
      <c r="AX918" s="13" t="s">
        <v>76</v>
      </c>
      <c r="AY918" s="242" t="s">
        <v>140</v>
      </c>
    </row>
    <row r="919" s="14" customFormat="1">
      <c r="A919" s="14"/>
      <c r="B919" s="243"/>
      <c r="C919" s="244"/>
      <c r="D919" s="234" t="s">
        <v>152</v>
      </c>
      <c r="E919" s="245" t="s">
        <v>19</v>
      </c>
      <c r="F919" s="246" t="s">
        <v>701</v>
      </c>
      <c r="G919" s="244"/>
      <c r="H919" s="247">
        <v>11.4</v>
      </c>
      <c r="I919" s="248"/>
      <c r="J919" s="244"/>
      <c r="K919" s="244"/>
      <c r="L919" s="249"/>
      <c r="M919" s="250"/>
      <c r="N919" s="251"/>
      <c r="O919" s="251"/>
      <c r="P919" s="251"/>
      <c r="Q919" s="251"/>
      <c r="R919" s="251"/>
      <c r="S919" s="251"/>
      <c r="T919" s="252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3" t="s">
        <v>152</v>
      </c>
      <c r="AU919" s="253" t="s">
        <v>86</v>
      </c>
      <c r="AV919" s="14" t="s">
        <v>86</v>
      </c>
      <c r="AW919" s="14" t="s">
        <v>35</v>
      </c>
      <c r="AX919" s="14" t="s">
        <v>76</v>
      </c>
      <c r="AY919" s="253" t="s">
        <v>140</v>
      </c>
    </row>
    <row r="920" s="13" customFormat="1">
      <c r="A920" s="13"/>
      <c r="B920" s="232"/>
      <c r="C920" s="233"/>
      <c r="D920" s="234" t="s">
        <v>152</v>
      </c>
      <c r="E920" s="235" t="s">
        <v>19</v>
      </c>
      <c r="F920" s="236" t="s">
        <v>702</v>
      </c>
      <c r="G920" s="233"/>
      <c r="H920" s="235" t="s">
        <v>19</v>
      </c>
      <c r="I920" s="237"/>
      <c r="J920" s="233"/>
      <c r="K920" s="233"/>
      <c r="L920" s="238"/>
      <c r="M920" s="239"/>
      <c r="N920" s="240"/>
      <c r="O920" s="240"/>
      <c r="P920" s="240"/>
      <c r="Q920" s="240"/>
      <c r="R920" s="240"/>
      <c r="S920" s="240"/>
      <c r="T920" s="241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2" t="s">
        <v>152</v>
      </c>
      <c r="AU920" s="242" t="s">
        <v>86</v>
      </c>
      <c r="AV920" s="13" t="s">
        <v>84</v>
      </c>
      <c r="AW920" s="13" t="s">
        <v>35</v>
      </c>
      <c r="AX920" s="13" t="s">
        <v>76</v>
      </c>
      <c r="AY920" s="242" t="s">
        <v>140</v>
      </c>
    </row>
    <row r="921" s="14" customFormat="1">
      <c r="A921" s="14"/>
      <c r="B921" s="243"/>
      <c r="C921" s="244"/>
      <c r="D921" s="234" t="s">
        <v>152</v>
      </c>
      <c r="E921" s="245" t="s">
        <v>19</v>
      </c>
      <c r="F921" s="246" t="s">
        <v>703</v>
      </c>
      <c r="G921" s="244"/>
      <c r="H921" s="247">
        <v>14.4</v>
      </c>
      <c r="I921" s="248"/>
      <c r="J921" s="244"/>
      <c r="K921" s="244"/>
      <c r="L921" s="249"/>
      <c r="M921" s="250"/>
      <c r="N921" s="251"/>
      <c r="O921" s="251"/>
      <c r="P921" s="251"/>
      <c r="Q921" s="251"/>
      <c r="R921" s="251"/>
      <c r="S921" s="251"/>
      <c r="T921" s="252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3" t="s">
        <v>152</v>
      </c>
      <c r="AU921" s="253" t="s">
        <v>86</v>
      </c>
      <c r="AV921" s="14" t="s">
        <v>86</v>
      </c>
      <c r="AW921" s="14" t="s">
        <v>35</v>
      </c>
      <c r="AX921" s="14" t="s">
        <v>76</v>
      </c>
      <c r="AY921" s="253" t="s">
        <v>140</v>
      </c>
    </row>
    <row r="922" s="13" customFormat="1">
      <c r="A922" s="13"/>
      <c r="B922" s="232"/>
      <c r="C922" s="233"/>
      <c r="D922" s="234" t="s">
        <v>152</v>
      </c>
      <c r="E922" s="235" t="s">
        <v>19</v>
      </c>
      <c r="F922" s="236" t="s">
        <v>704</v>
      </c>
      <c r="G922" s="233"/>
      <c r="H922" s="235" t="s">
        <v>19</v>
      </c>
      <c r="I922" s="237"/>
      <c r="J922" s="233"/>
      <c r="K922" s="233"/>
      <c r="L922" s="238"/>
      <c r="M922" s="239"/>
      <c r="N922" s="240"/>
      <c r="O922" s="240"/>
      <c r="P922" s="240"/>
      <c r="Q922" s="240"/>
      <c r="R922" s="240"/>
      <c r="S922" s="240"/>
      <c r="T922" s="241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2" t="s">
        <v>152</v>
      </c>
      <c r="AU922" s="242" t="s">
        <v>86</v>
      </c>
      <c r="AV922" s="13" t="s">
        <v>84</v>
      </c>
      <c r="AW922" s="13" t="s">
        <v>35</v>
      </c>
      <c r="AX922" s="13" t="s">
        <v>76</v>
      </c>
      <c r="AY922" s="242" t="s">
        <v>140</v>
      </c>
    </row>
    <row r="923" s="14" customFormat="1">
      <c r="A923" s="14"/>
      <c r="B923" s="243"/>
      <c r="C923" s="244"/>
      <c r="D923" s="234" t="s">
        <v>152</v>
      </c>
      <c r="E923" s="245" t="s">
        <v>19</v>
      </c>
      <c r="F923" s="246" t="s">
        <v>705</v>
      </c>
      <c r="G923" s="244"/>
      <c r="H923" s="247">
        <v>1.47</v>
      </c>
      <c r="I923" s="248"/>
      <c r="J923" s="244"/>
      <c r="K923" s="244"/>
      <c r="L923" s="249"/>
      <c r="M923" s="250"/>
      <c r="N923" s="251"/>
      <c r="O923" s="251"/>
      <c r="P923" s="251"/>
      <c r="Q923" s="251"/>
      <c r="R923" s="251"/>
      <c r="S923" s="251"/>
      <c r="T923" s="252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3" t="s">
        <v>152</v>
      </c>
      <c r="AU923" s="253" t="s">
        <v>86</v>
      </c>
      <c r="AV923" s="14" t="s">
        <v>86</v>
      </c>
      <c r="AW923" s="14" t="s">
        <v>35</v>
      </c>
      <c r="AX923" s="14" t="s">
        <v>76</v>
      </c>
      <c r="AY923" s="253" t="s">
        <v>140</v>
      </c>
    </row>
    <row r="924" s="15" customFormat="1">
      <c r="A924" s="15"/>
      <c r="B924" s="254"/>
      <c r="C924" s="255"/>
      <c r="D924" s="234" t="s">
        <v>152</v>
      </c>
      <c r="E924" s="256" t="s">
        <v>19</v>
      </c>
      <c r="F924" s="257" t="s">
        <v>162</v>
      </c>
      <c r="G924" s="255"/>
      <c r="H924" s="258">
        <v>78.594999999999999</v>
      </c>
      <c r="I924" s="259"/>
      <c r="J924" s="255"/>
      <c r="K924" s="255"/>
      <c r="L924" s="260"/>
      <c r="M924" s="261"/>
      <c r="N924" s="262"/>
      <c r="O924" s="262"/>
      <c r="P924" s="262"/>
      <c r="Q924" s="262"/>
      <c r="R924" s="262"/>
      <c r="S924" s="262"/>
      <c r="T924" s="263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T924" s="264" t="s">
        <v>152</v>
      </c>
      <c r="AU924" s="264" t="s">
        <v>86</v>
      </c>
      <c r="AV924" s="15" t="s">
        <v>148</v>
      </c>
      <c r="AW924" s="15" t="s">
        <v>35</v>
      </c>
      <c r="AX924" s="15" t="s">
        <v>84</v>
      </c>
      <c r="AY924" s="264" t="s">
        <v>140</v>
      </c>
    </row>
    <row r="925" s="2" customFormat="1" ht="16.5" customHeight="1">
      <c r="A925" s="40"/>
      <c r="B925" s="41"/>
      <c r="C925" s="214" t="s">
        <v>716</v>
      </c>
      <c r="D925" s="214" t="s">
        <v>143</v>
      </c>
      <c r="E925" s="215" t="s">
        <v>717</v>
      </c>
      <c r="F925" s="216" t="s">
        <v>718</v>
      </c>
      <c r="G925" s="217" t="s">
        <v>146</v>
      </c>
      <c r="H925" s="218">
        <v>78.594999999999999</v>
      </c>
      <c r="I925" s="219"/>
      <c r="J925" s="220">
        <f>ROUND(I925*H925,2)</f>
        <v>0</v>
      </c>
      <c r="K925" s="216" t="s">
        <v>147</v>
      </c>
      <c r="L925" s="46"/>
      <c r="M925" s="221" t="s">
        <v>19</v>
      </c>
      <c r="N925" s="222" t="s">
        <v>47</v>
      </c>
      <c r="O925" s="86"/>
      <c r="P925" s="223">
        <f>O925*H925</f>
        <v>0</v>
      </c>
      <c r="Q925" s="223">
        <v>0.00012</v>
      </c>
      <c r="R925" s="223">
        <f>Q925*H925</f>
        <v>0.0094313999999999995</v>
      </c>
      <c r="S925" s="223">
        <v>0</v>
      </c>
      <c r="T925" s="224">
        <f>S925*H925</f>
        <v>0</v>
      </c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R925" s="225" t="s">
        <v>418</v>
      </c>
      <c r="AT925" s="225" t="s">
        <v>143</v>
      </c>
      <c r="AU925" s="225" t="s">
        <v>86</v>
      </c>
      <c r="AY925" s="19" t="s">
        <v>140</v>
      </c>
      <c r="BE925" s="226">
        <f>IF(N925="základní",J925,0)</f>
        <v>0</v>
      </c>
      <c r="BF925" s="226">
        <f>IF(N925="snížená",J925,0)</f>
        <v>0</v>
      </c>
      <c r="BG925" s="226">
        <f>IF(N925="zákl. přenesená",J925,0)</f>
        <v>0</v>
      </c>
      <c r="BH925" s="226">
        <f>IF(N925="sníž. přenesená",J925,0)</f>
        <v>0</v>
      </c>
      <c r="BI925" s="226">
        <f>IF(N925="nulová",J925,0)</f>
        <v>0</v>
      </c>
      <c r="BJ925" s="19" t="s">
        <v>84</v>
      </c>
      <c r="BK925" s="226">
        <f>ROUND(I925*H925,2)</f>
        <v>0</v>
      </c>
      <c r="BL925" s="19" t="s">
        <v>418</v>
      </c>
      <c r="BM925" s="225" t="s">
        <v>719</v>
      </c>
    </row>
    <row r="926" s="2" customFormat="1">
      <c r="A926" s="40"/>
      <c r="B926" s="41"/>
      <c r="C926" s="42"/>
      <c r="D926" s="227" t="s">
        <v>150</v>
      </c>
      <c r="E926" s="42"/>
      <c r="F926" s="228" t="s">
        <v>720</v>
      </c>
      <c r="G926" s="42"/>
      <c r="H926" s="42"/>
      <c r="I926" s="229"/>
      <c r="J926" s="42"/>
      <c r="K926" s="42"/>
      <c r="L926" s="46"/>
      <c r="M926" s="230"/>
      <c r="N926" s="231"/>
      <c r="O926" s="86"/>
      <c r="P926" s="86"/>
      <c r="Q926" s="86"/>
      <c r="R926" s="86"/>
      <c r="S926" s="86"/>
      <c r="T926" s="87"/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T926" s="19" t="s">
        <v>150</v>
      </c>
      <c r="AU926" s="19" t="s">
        <v>86</v>
      </c>
    </row>
    <row r="927" s="13" customFormat="1">
      <c r="A927" s="13"/>
      <c r="B927" s="232"/>
      <c r="C927" s="233"/>
      <c r="D927" s="234" t="s">
        <v>152</v>
      </c>
      <c r="E927" s="235" t="s">
        <v>19</v>
      </c>
      <c r="F927" s="236" t="s">
        <v>696</v>
      </c>
      <c r="G927" s="233"/>
      <c r="H927" s="235" t="s">
        <v>19</v>
      </c>
      <c r="I927" s="237"/>
      <c r="J927" s="233"/>
      <c r="K927" s="233"/>
      <c r="L927" s="238"/>
      <c r="M927" s="239"/>
      <c r="N927" s="240"/>
      <c r="O927" s="240"/>
      <c r="P927" s="240"/>
      <c r="Q927" s="240"/>
      <c r="R927" s="240"/>
      <c r="S927" s="240"/>
      <c r="T927" s="241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2" t="s">
        <v>152</v>
      </c>
      <c r="AU927" s="242" t="s">
        <v>86</v>
      </c>
      <c r="AV927" s="13" t="s">
        <v>84</v>
      </c>
      <c r="AW927" s="13" t="s">
        <v>35</v>
      </c>
      <c r="AX927" s="13" t="s">
        <v>76</v>
      </c>
      <c r="AY927" s="242" t="s">
        <v>140</v>
      </c>
    </row>
    <row r="928" s="14" customFormat="1">
      <c r="A928" s="14"/>
      <c r="B928" s="243"/>
      <c r="C928" s="244"/>
      <c r="D928" s="234" t="s">
        <v>152</v>
      </c>
      <c r="E928" s="245" t="s">
        <v>19</v>
      </c>
      <c r="F928" s="246" t="s">
        <v>697</v>
      </c>
      <c r="G928" s="244"/>
      <c r="H928" s="247">
        <v>47.125</v>
      </c>
      <c r="I928" s="248"/>
      <c r="J928" s="244"/>
      <c r="K928" s="244"/>
      <c r="L928" s="249"/>
      <c r="M928" s="250"/>
      <c r="N928" s="251"/>
      <c r="O928" s="251"/>
      <c r="P928" s="251"/>
      <c r="Q928" s="251"/>
      <c r="R928" s="251"/>
      <c r="S928" s="251"/>
      <c r="T928" s="252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3" t="s">
        <v>152</v>
      </c>
      <c r="AU928" s="253" t="s">
        <v>86</v>
      </c>
      <c r="AV928" s="14" t="s">
        <v>86</v>
      </c>
      <c r="AW928" s="14" t="s">
        <v>35</v>
      </c>
      <c r="AX928" s="14" t="s">
        <v>76</v>
      </c>
      <c r="AY928" s="253" t="s">
        <v>140</v>
      </c>
    </row>
    <row r="929" s="13" customFormat="1">
      <c r="A929" s="13"/>
      <c r="B929" s="232"/>
      <c r="C929" s="233"/>
      <c r="D929" s="234" t="s">
        <v>152</v>
      </c>
      <c r="E929" s="235" t="s">
        <v>19</v>
      </c>
      <c r="F929" s="236" t="s">
        <v>689</v>
      </c>
      <c r="G929" s="233"/>
      <c r="H929" s="235" t="s">
        <v>19</v>
      </c>
      <c r="I929" s="237"/>
      <c r="J929" s="233"/>
      <c r="K929" s="233"/>
      <c r="L929" s="238"/>
      <c r="M929" s="239"/>
      <c r="N929" s="240"/>
      <c r="O929" s="240"/>
      <c r="P929" s="240"/>
      <c r="Q929" s="240"/>
      <c r="R929" s="240"/>
      <c r="S929" s="240"/>
      <c r="T929" s="241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2" t="s">
        <v>152</v>
      </c>
      <c r="AU929" s="242" t="s">
        <v>86</v>
      </c>
      <c r="AV929" s="13" t="s">
        <v>84</v>
      </c>
      <c r="AW929" s="13" t="s">
        <v>35</v>
      </c>
      <c r="AX929" s="13" t="s">
        <v>76</v>
      </c>
      <c r="AY929" s="242" t="s">
        <v>140</v>
      </c>
    </row>
    <row r="930" s="14" customFormat="1">
      <c r="A930" s="14"/>
      <c r="B930" s="243"/>
      <c r="C930" s="244"/>
      <c r="D930" s="234" t="s">
        <v>152</v>
      </c>
      <c r="E930" s="245" t="s">
        <v>19</v>
      </c>
      <c r="F930" s="246" t="s">
        <v>690</v>
      </c>
      <c r="G930" s="244"/>
      <c r="H930" s="247">
        <v>2.3999999999999999</v>
      </c>
      <c r="I930" s="248"/>
      <c r="J930" s="244"/>
      <c r="K930" s="244"/>
      <c r="L930" s="249"/>
      <c r="M930" s="250"/>
      <c r="N930" s="251"/>
      <c r="O930" s="251"/>
      <c r="P930" s="251"/>
      <c r="Q930" s="251"/>
      <c r="R930" s="251"/>
      <c r="S930" s="251"/>
      <c r="T930" s="252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3" t="s">
        <v>152</v>
      </c>
      <c r="AU930" s="253" t="s">
        <v>86</v>
      </c>
      <c r="AV930" s="14" t="s">
        <v>86</v>
      </c>
      <c r="AW930" s="14" t="s">
        <v>35</v>
      </c>
      <c r="AX930" s="14" t="s">
        <v>76</v>
      </c>
      <c r="AY930" s="253" t="s">
        <v>140</v>
      </c>
    </row>
    <row r="931" s="13" customFormat="1">
      <c r="A931" s="13"/>
      <c r="B931" s="232"/>
      <c r="C931" s="233"/>
      <c r="D931" s="234" t="s">
        <v>152</v>
      </c>
      <c r="E931" s="235" t="s">
        <v>19</v>
      </c>
      <c r="F931" s="236" t="s">
        <v>698</v>
      </c>
      <c r="G931" s="233"/>
      <c r="H931" s="235" t="s">
        <v>19</v>
      </c>
      <c r="I931" s="237"/>
      <c r="J931" s="233"/>
      <c r="K931" s="233"/>
      <c r="L931" s="238"/>
      <c r="M931" s="239"/>
      <c r="N931" s="240"/>
      <c r="O931" s="240"/>
      <c r="P931" s="240"/>
      <c r="Q931" s="240"/>
      <c r="R931" s="240"/>
      <c r="S931" s="240"/>
      <c r="T931" s="241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2" t="s">
        <v>152</v>
      </c>
      <c r="AU931" s="242" t="s">
        <v>86</v>
      </c>
      <c r="AV931" s="13" t="s">
        <v>84</v>
      </c>
      <c r="AW931" s="13" t="s">
        <v>35</v>
      </c>
      <c r="AX931" s="13" t="s">
        <v>76</v>
      </c>
      <c r="AY931" s="242" t="s">
        <v>140</v>
      </c>
    </row>
    <row r="932" s="14" customFormat="1">
      <c r="A932" s="14"/>
      <c r="B932" s="243"/>
      <c r="C932" s="244"/>
      <c r="D932" s="234" t="s">
        <v>152</v>
      </c>
      <c r="E932" s="245" t="s">
        <v>19</v>
      </c>
      <c r="F932" s="246" t="s">
        <v>699</v>
      </c>
      <c r="G932" s="244"/>
      <c r="H932" s="247">
        <v>1.8</v>
      </c>
      <c r="I932" s="248"/>
      <c r="J932" s="244"/>
      <c r="K932" s="244"/>
      <c r="L932" s="249"/>
      <c r="M932" s="250"/>
      <c r="N932" s="251"/>
      <c r="O932" s="251"/>
      <c r="P932" s="251"/>
      <c r="Q932" s="251"/>
      <c r="R932" s="251"/>
      <c r="S932" s="251"/>
      <c r="T932" s="252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3" t="s">
        <v>152</v>
      </c>
      <c r="AU932" s="253" t="s">
        <v>86</v>
      </c>
      <c r="AV932" s="14" t="s">
        <v>86</v>
      </c>
      <c r="AW932" s="14" t="s">
        <v>35</v>
      </c>
      <c r="AX932" s="14" t="s">
        <v>76</v>
      </c>
      <c r="AY932" s="253" t="s">
        <v>140</v>
      </c>
    </row>
    <row r="933" s="13" customFormat="1">
      <c r="A933" s="13"/>
      <c r="B933" s="232"/>
      <c r="C933" s="233"/>
      <c r="D933" s="234" t="s">
        <v>152</v>
      </c>
      <c r="E933" s="235" t="s">
        <v>19</v>
      </c>
      <c r="F933" s="236" t="s">
        <v>700</v>
      </c>
      <c r="G933" s="233"/>
      <c r="H933" s="235" t="s">
        <v>19</v>
      </c>
      <c r="I933" s="237"/>
      <c r="J933" s="233"/>
      <c r="K933" s="233"/>
      <c r="L933" s="238"/>
      <c r="M933" s="239"/>
      <c r="N933" s="240"/>
      <c r="O933" s="240"/>
      <c r="P933" s="240"/>
      <c r="Q933" s="240"/>
      <c r="R933" s="240"/>
      <c r="S933" s="240"/>
      <c r="T933" s="241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2" t="s">
        <v>152</v>
      </c>
      <c r="AU933" s="242" t="s">
        <v>86</v>
      </c>
      <c r="AV933" s="13" t="s">
        <v>84</v>
      </c>
      <c r="AW933" s="13" t="s">
        <v>35</v>
      </c>
      <c r="AX933" s="13" t="s">
        <v>76</v>
      </c>
      <c r="AY933" s="242" t="s">
        <v>140</v>
      </c>
    </row>
    <row r="934" s="14" customFormat="1">
      <c r="A934" s="14"/>
      <c r="B934" s="243"/>
      <c r="C934" s="244"/>
      <c r="D934" s="234" t="s">
        <v>152</v>
      </c>
      <c r="E934" s="245" t="s">
        <v>19</v>
      </c>
      <c r="F934" s="246" t="s">
        <v>701</v>
      </c>
      <c r="G934" s="244"/>
      <c r="H934" s="247">
        <v>11.4</v>
      </c>
      <c r="I934" s="248"/>
      <c r="J934" s="244"/>
      <c r="K934" s="244"/>
      <c r="L934" s="249"/>
      <c r="M934" s="250"/>
      <c r="N934" s="251"/>
      <c r="O934" s="251"/>
      <c r="P934" s="251"/>
      <c r="Q934" s="251"/>
      <c r="R934" s="251"/>
      <c r="S934" s="251"/>
      <c r="T934" s="252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3" t="s">
        <v>152</v>
      </c>
      <c r="AU934" s="253" t="s">
        <v>86</v>
      </c>
      <c r="AV934" s="14" t="s">
        <v>86</v>
      </c>
      <c r="AW934" s="14" t="s">
        <v>35</v>
      </c>
      <c r="AX934" s="14" t="s">
        <v>76</v>
      </c>
      <c r="AY934" s="253" t="s">
        <v>140</v>
      </c>
    </row>
    <row r="935" s="13" customFormat="1">
      <c r="A935" s="13"/>
      <c r="B935" s="232"/>
      <c r="C935" s="233"/>
      <c r="D935" s="234" t="s">
        <v>152</v>
      </c>
      <c r="E935" s="235" t="s">
        <v>19</v>
      </c>
      <c r="F935" s="236" t="s">
        <v>702</v>
      </c>
      <c r="G935" s="233"/>
      <c r="H935" s="235" t="s">
        <v>19</v>
      </c>
      <c r="I935" s="237"/>
      <c r="J935" s="233"/>
      <c r="K935" s="233"/>
      <c r="L935" s="238"/>
      <c r="M935" s="239"/>
      <c r="N935" s="240"/>
      <c r="O935" s="240"/>
      <c r="P935" s="240"/>
      <c r="Q935" s="240"/>
      <c r="R935" s="240"/>
      <c r="S935" s="240"/>
      <c r="T935" s="241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2" t="s">
        <v>152</v>
      </c>
      <c r="AU935" s="242" t="s">
        <v>86</v>
      </c>
      <c r="AV935" s="13" t="s">
        <v>84</v>
      </c>
      <c r="AW935" s="13" t="s">
        <v>35</v>
      </c>
      <c r="AX935" s="13" t="s">
        <v>76</v>
      </c>
      <c r="AY935" s="242" t="s">
        <v>140</v>
      </c>
    </row>
    <row r="936" s="14" customFormat="1">
      <c r="A936" s="14"/>
      <c r="B936" s="243"/>
      <c r="C936" s="244"/>
      <c r="D936" s="234" t="s">
        <v>152</v>
      </c>
      <c r="E936" s="245" t="s">
        <v>19</v>
      </c>
      <c r="F936" s="246" t="s">
        <v>703</v>
      </c>
      <c r="G936" s="244"/>
      <c r="H936" s="247">
        <v>14.4</v>
      </c>
      <c r="I936" s="248"/>
      <c r="J936" s="244"/>
      <c r="K936" s="244"/>
      <c r="L936" s="249"/>
      <c r="M936" s="250"/>
      <c r="N936" s="251"/>
      <c r="O936" s="251"/>
      <c r="P936" s="251"/>
      <c r="Q936" s="251"/>
      <c r="R936" s="251"/>
      <c r="S936" s="251"/>
      <c r="T936" s="252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3" t="s">
        <v>152</v>
      </c>
      <c r="AU936" s="253" t="s">
        <v>86</v>
      </c>
      <c r="AV936" s="14" t="s">
        <v>86</v>
      </c>
      <c r="AW936" s="14" t="s">
        <v>35</v>
      </c>
      <c r="AX936" s="14" t="s">
        <v>76</v>
      </c>
      <c r="AY936" s="253" t="s">
        <v>140</v>
      </c>
    </row>
    <row r="937" s="13" customFormat="1">
      <c r="A937" s="13"/>
      <c r="B937" s="232"/>
      <c r="C937" s="233"/>
      <c r="D937" s="234" t="s">
        <v>152</v>
      </c>
      <c r="E937" s="235" t="s">
        <v>19</v>
      </c>
      <c r="F937" s="236" t="s">
        <v>704</v>
      </c>
      <c r="G937" s="233"/>
      <c r="H937" s="235" t="s">
        <v>19</v>
      </c>
      <c r="I937" s="237"/>
      <c r="J937" s="233"/>
      <c r="K937" s="233"/>
      <c r="L937" s="238"/>
      <c r="M937" s="239"/>
      <c r="N937" s="240"/>
      <c r="O937" s="240"/>
      <c r="P937" s="240"/>
      <c r="Q937" s="240"/>
      <c r="R937" s="240"/>
      <c r="S937" s="240"/>
      <c r="T937" s="241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2" t="s">
        <v>152</v>
      </c>
      <c r="AU937" s="242" t="s">
        <v>86</v>
      </c>
      <c r="AV937" s="13" t="s">
        <v>84</v>
      </c>
      <c r="AW937" s="13" t="s">
        <v>35</v>
      </c>
      <c r="AX937" s="13" t="s">
        <v>76</v>
      </c>
      <c r="AY937" s="242" t="s">
        <v>140</v>
      </c>
    </row>
    <row r="938" s="14" customFormat="1">
      <c r="A938" s="14"/>
      <c r="B938" s="243"/>
      <c r="C938" s="244"/>
      <c r="D938" s="234" t="s">
        <v>152</v>
      </c>
      <c r="E938" s="245" t="s">
        <v>19</v>
      </c>
      <c r="F938" s="246" t="s">
        <v>705</v>
      </c>
      <c r="G938" s="244"/>
      <c r="H938" s="247">
        <v>1.47</v>
      </c>
      <c r="I938" s="248"/>
      <c r="J938" s="244"/>
      <c r="K938" s="244"/>
      <c r="L938" s="249"/>
      <c r="M938" s="250"/>
      <c r="N938" s="251"/>
      <c r="O938" s="251"/>
      <c r="P938" s="251"/>
      <c r="Q938" s="251"/>
      <c r="R938" s="251"/>
      <c r="S938" s="251"/>
      <c r="T938" s="252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3" t="s">
        <v>152</v>
      </c>
      <c r="AU938" s="253" t="s">
        <v>86</v>
      </c>
      <c r="AV938" s="14" t="s">
        <v>86</v>
      </c>
      <c r="AW938" s="14" t="s">
        <v>35</v>
      </c>
      <c r="AX938" s="14" t="s">
        <v>76</v>
      </c>
      <c r="AY938" s="253" t="s">
        <v>140</v>
      </c>
    </row>
    <row r="939" s="15" customFormat="1">
      <c r="A939" s="15"/>
      <c r="B939" s="254"/>
      <c r="C939" s="255"/>
      <c r="D939" s="234" t="s">
        <v>152</v>
      </c>
      <c r="E939" s="256" t="s">
        <v>19</v>
      </c>
      <c r="F939" s="257" t="s">
        <v>162</v>
      </c>
      <c r="G939" s="255"/>
      <c r="H939" s="258">
        <v>78.594999999999999</v>
      </c>
      <c r="I939" s="259"/>
      <c r="J939" s="255"/>
      <c r="K939" s="255"/>
      <c r="L939" s="260"/>
      <c r="M939" s="261"/>
      <c r="N939" s="262"/>
      <c r="O939" s="262"/>
      <c r="P939" s="262"/>
      <c r="Q939" s="262"/>
      <c r="R939" s="262"/>
      <c r="S939" s="262"/>
      <c r="T939" s="263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T939" s="264" t="s">
        <v>152</v>
      </c>
      <c r="AU939" s="264" t="s">
        <v>86</v>
      </c>
      <c r="AV939" s="15" t="s">
        <v>148</v>
      </c>
      <c r="AW939" s="15" t="s">
        <v>35</v>
      </c>
      <c r="AX939" s="15" t="s">
        <v>84</v>
      </c>
      <c r="AY939" s="264" t="s">
        <v>140</v>
      </c>
    </row>
    <row r="940" s="2" customFormat="1" ht="16.5" customHeight="1">
      <c r="A940" s="40"/>
      <c r="B940" s="41"/>
      <c r="C940" s="214" t="s">
        <v>721</v>
      </c>
      <c r="D940" s="214" t="s">
        <v>143</v>
      </c>
      <c r="E940" s="215" t="s">
        <v>722</v>
      </c>
      <c r="F940" s="216" t="s">
        <v>723</v>
      </c>
      <c r="G940" s="217" t="s">
        <v>146</v>
      </c>
      <c r="H940" s="218">
        <v>88.230000000000004</v>
      </c>
      <c r="I940" s="219"/>
      <c r="J940" s="220">
        <f>ROUND(I940*H940,2)</f>
        <v>0</v>
      </c>
      <c r="K940" s="216" t="s">
        <v>147</v>
      </c>
      <c r="L940" s="46"/>
      <c r="M940" s="221" t="s">
        <v>19</v>
      </c>
      <c r="N940" s="222" t="s">
        <v>47</v>
      </c>
      <c r="O940" s="86"/>
      <c r="P940" s="223">
        <f>O940*H940</f>
        <v>0</v>
      </c>
      <c r="Q940" s="223">
        <v>0</v>
      </c>
      <c r="R940" s="223">
        <f>Q940*H940</f>
        <v>0</v>
      </c>
      <c r="S940" s="223">
        <v>0</v>
      </c>
      <c r="T940" s="224">
        <f>S940*H940</f>
        <v>0</v>
      </c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R940" s="225" t="s">
        <v>418</v>
      </c>
      <c r="AT940" s="225" t="s">
        <v>143</v>
      </c>
      <c r="AU940" s="225" t="s">
        <v>86</v>
      </c>
      <c r="AY940" s="19" t="s">
        <v>140</v>
      </c>
      <c r="BE940" s="226">
        <f>IF(N940="základní",J940,0)</f>
        <v>0</v>
      </c>
      <c r="BF940" s="226">
        <f>IF(N940="snížená",J940,0)</f>
        <v>0</v>
      </c>
      <c r="BG940" s="226">
        <f>IF(N940="zákl. přenesená",J940,0)</f>
        <v>0</v>
      </c>
      <c r="BH940" s="226">
        <f>IF(N940="sníž. přenesená",J940,0)</f>
        <v>0</v>
      </c>
      <c r="BI940" s="226">
        <f>IF(N940="nulová",J940,0)</f>
        <v>0</v>
      </c>
      <c r="BJ940" s="19" t="s">
        <v>84</v>
      </c>
      <c r="BK940" s="226">
        <f>ROUND(I940*H940,2)</f>
        <v>0</v>
      </c>
      <c r="BL940" s="19" t="s">
        <v>418</v>
      </c>
      <c r="BM940" s="225" t="s">
        <v>724</v>
      </c>
    </row>
    <row r="941" s="2" customFormat="1">
      <c r="A941" s="40"/>
      <c r="B941" s="41"/>
      <c r="C941" s="42"/>
      <c r="D941" s="227" t="s">
        <v>150</v>
      </c>
      <c r="E941" s="42"/>
      <c r="F941" s="228" t="s">
        <v>725</v>
      </c>
      <c r="G941" s="42"/>
      <c r="H941" s="42"/>
      <c r="I941" s="229"/>
      <c r="J941" s="42"/>
      <c r="K941" s="42"/>
      <c r="L941" s="46"/>
      <c r="M941" s="230"/>
      <c r="N941" s="231"/>
      <c r="O941" s="86"/>
      <c r="P941" s="86"/>
      <c r="Q941" s="86"/>
      <c r="R941" s="86"/>
      <c r="S941" s="86"/>
      <c r="T941" s="87"/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T941" s="19" t="s">
        <v>150</v>
      </c>
      <c r="AU941" s="19" t="s">
        <v>86</v>
      </c>
    </row>
    <row r="942" s="13" customFormat="1">
      <c r="A942" s="13"/>
      <c r="B942" s="232"/>
      <c r="C942" s="233"/>
      <c r="D942" s="234" t="s">
        <v>152</v>
      </c>
      <c r="E942" s="235" t="s">
        <v>19</v>
      </c>
      <c r="F942" s="236" t="s">
        <v>726</v>
      </c>
      <c r="G942" s="233"/>
      <c r="H942" s="235" t="s">
        <v>19</v>
      </c>
      <c r="I942" s="237"/>
      <c r="J942" s="233"/>
      <c r="K942" s="233"/>
      <c r="L942" s="238"/>
      <c r="M942" s="239"/>
      <c r="N942" s="240"/>
      <c r="O942" s="240"/>
      <c r="P942" s="240"/>
      <c r="Q942" s="240"/>
      <c r="R942" s="240"/>
      <c r="S942" s="240"/>
      <c r="T942" s="241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2" t="s">
        <v>152</v>
      </c>
      <c r="AU942" s="242" t="s">
        <v>86</v>
      </c>
      <c r="AV942" s="13" t="s">
        <v>84</v>
      </c>
      <c r="AW942" s="13" t="s">
        <v>35</v>
      </c>
      <c r="AX942" s="13" t="s">
        <v>76</v>
      </c>
      <c r="AY942" s="242" t="s">
        <v>140</v>
      </c>
    </row>
    <row r="943" s="14" customFormat="1">
      <c r="A943" s="14"/>
      <c r="B943" s="243"/>
      <c r="C943" s="244"/>
      <c r="D943" s="234" t="s">
        <v>152</v>
      </c>
      <c r="E943" s="245" t="s">
        <v>19</v>
      </c>
      <c r="F943" s="246" t="s">
        <v>727</v>
      </c>
      <c r="G943" s="244"/>
      <c r="H943" s="247">
        <v>155.03999999999999</v>
      </c>
      <c r="I943" s="248"/>
      <c r="J943" s="244"/>
      <c r="K943" s="244"/>
      <c r="L943" s="249"/>
      <c r="M943" s="250"/>
      <c r="N943" s="251"/>
      <c r="O943" s="251"/>
      <c r="P943" s="251"/>
      <c r="Q943" s="251"/>
      <c r="R943" s="251"/>
      <c r="S943" s="251"/>
      <c r="T943" s="252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3" t="s">
        <v>152</v>
      </c>
      <c r="AU943" s="253" t="s">
        <v>86</v>
      </c>
      <c r="AV943" s="14" t="s">
        <v>86</v>
      </c>
      <c r="AW943" s="14" t="s">
        <v>35</v>
      </c>
      <c r="AX943" s="14" t="s">
        <v>76</v>
      </c>
      <c r="AY943" s="253" t="s">
        <v>140</v>
      </c>
    </row>
    <row r="944" s="13" customFormat="1">
      <c r="A944" s="13"/>
      <c r="B944" s="232"/>
      <c r="C944" s="233"/>
      <c r="D944" s="234" t="s">
        <v>152</v>
      </c>
      <c r="E944" s="235" t="s">
        <v>19</v>
      </c>
      <c r="F944" s="236" t="s">
        <v>728</v>
      </c>
      <c r="G944" s="233"/>
      <c r="H944" s="235" t="s">
        <v>19</v>
      </c>
      <c r="I944" s="237"/>
      <c r="J944" s="233"/>
      <c r="K944" s="233"/>
      <c r="L944" s="238"/>
      <c r="M944" s="239"/>
      <c r="N944" s="240"/>
      <c r="O944" s="240"/>
      <c r="P944" s="240"/>
      <c r="Q944" s="240"/>
      <c r="R944" s="240"/>
      <c r="S944" s="240"/>
      <c r="T944" s="241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2" t="s">
        <v>152</v>
      </c>
      <c r="AU944" s="242" t="s">
        <v>86</v>
      </c>
      <c r="AV944" s="13" t="s">
        <v>84</v>
      </c>
      <c r="AW944" s="13" t="s">
        <v>35</v>
      </c>
      <c r="AX944" s="13" t="s">
        <v>76</v>
      </c>
      <c r="AY944" s="242" t="s">
        <v>140</v>
      </c>
    </row>
    <row r="945" s="14" customFormat="1">
      <c r="A945" s="14"/>
      <c r="B945" s="243"/>
      <c r="C945" s="244"/>
      <c r="D945" s="234" t="s">
        <v>152</v>
      </c>
      <c r="E945" s="245" t="s">
        <v>19</v>
      </c>
      <c r="F945" s="246" t="s">
        <v>729</v>
      </c>
      <c r="G945" s="244"/>
      <c r="H945" s="247">
        <v>-66.810000000000002</v>
      </c>
      <c r="I945" s="248"/>
      <c r="J945" s="244"/>
      <c r="K945" s="244"/>
      <c r="L945" s="249"/>
      <c r="M945" s="250"/>
      <c r="N945" s="251"/>
      <c r="O945" s="251"/>
      <c r="P945" s="251"/>
      <c r="Q945" s="251"/>
      <c r="R945" s="251"/>
      <c r="S945" s="251"/>
      <c r="T945" s="252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3" t="s">
        <v>152</v>
      </c>
      <c r="AU945" s="253" t="s">
        <v>86</v>
      </c>
      <c r="AV945" s="14" t="s">
        <v>86</v>
      </c>
      <c r="AW945" s="14" t="s">
        <v>35</v>
      </c>
      <c r="AX945" s="14" t="s">
        <v>76</v>
      </c>
      <c r="AY945" s="253" t="s">
        <v>140</v>
      </c>
    </row>
    <row r="946" s="15" customFormat="1">
      <c r="A946" s="15"/>
      <c r="B946" s="254"/>
      <c r="C946" s="255"/>
      <c r="D946" s="234" t="s">
        <v>152</v>
      </c>
      <c r="E946" s="256" t="s">
        <v>19</v>
      </c>
      <c r="F946" s="257" t="s">
        <v>162</v>
      </c>
      <c r="G946" s="255"/>
      <c r="H946" s="258">
        <v>88.230000000000004</v>
      </c>
      <c r="I946" s="259"/>
      <c r="J946" s="255"/>
      <c r="K946" s="255"/>
      <c r="L946" s="260"/>
      <c r="M946" s="261"/>
      <c r="N946" s="262"/>
      <c r="O946" s="262"/>
      <c r="P946" s="262"/>
      <c r="Q946" s="262"/>
      <c r="R946" s="262"/>
      <c r="S946" s="262"/>
      <c r="T946" s="263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T946" s="264" t="s">
        <v>152</v>
      </c>
      <c r="AU946" s="264" t="s">
        <v>86</v>
      </c>
      <c r="AV946" s="15" t="s">
        <v>148</v>
      </c>
      <c r="AW946" s="15" t="s">
        <v>35</v>
      </c>
      <c r="AX946" s="15" t="s">
        <v>84</v>
      </c>
      <c r="AY946" s="264" t="s">
        <v>140</v>
      </c>
    </row>
    <row r="947" s="2" customFormat="1" ht="16.5" customHeight="1">
      <c r="A947" s="40"/>
      <c r="B947" s="41"/>
      <c r="C947" s="214" t="s">
        <v>730</v>
      </c>
      <c r="D947" s="214" t="s">
        <v>143</v>
      </c>
      <c r="E947" s="215" t="s">
        <v>731</v>
      </c>
      <c r="F947" s="216" t="s">
        <v>732</v>
      </c>
      <c r="G947" s="217" t="s">
        <v>146</v>
      </c>
      <c r="H947" s="218">
        <v>88.230000000000004</v>
      </c>
      <c r="I947" s="219"/>
      <c r="J947" s="220">
        <f>ROUND(I947*H947,2)</f>
        <v>0</v>
      </c>
      <c r="K947" s="216" t="s">
        <v>147</v>
      </c>
      <c r="L947" s="46"/>
      <c r="M947" s="221" t="s">
        <v>19</v>
      </c>
      <c r="N947" s="222" t="s">
        <v>47</v>
      </c>
      <c r="O947" s="86"/>
      <c r="P947" s="223">
        <f>O947*H947</f>
        <v>0</v>
      </c>
      <c r="Q947" s="223">
        <v>1.0000000000000001E-05</v>
      </c>
      <c r="R947" s="223">
        <f>Q947*H947</f>
        <v>0.00088230000000000014</v>
      </c>
      <c r="S947" s="223">
        <v>0</v>
      </c>
      <c r="T947" s="224">
        <f>S947*H947</f>
        <v>0</v>
      </c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R947" s="225" t="s">
        <v>418</v>
      </c>
      <c r="AT947" s="225" t="s">
        <v>143</v>
      </c>
      <c r="AU947" s="225" t="s">
        <v>86</v>
      </c>
      <c r="AY947" s="19" t="s">
        <v>140</v>
      </c>
      <c r="BE947" s="226">
        <f>IF(N947="základní",J947,0)</f>
        <v>0</v>
      </c>
      <c r="BF947" s="226">
        <f>IF(N947="snížená",J947,0)</f>
        <v>0</v>
      </c>
      <c r="BG947" s="226">
        <f>IF(N947="zákl. přenesená",J947,0)</f>
        <v>0</v>
      </c>
      <c r="BH947" s="226">
        <f>IF(N947="sníž. přenesená",J947,0)</f>
        <v>0</v>
      </c>
      <c r="BI947" s="226">
        <f>IF(N947="nulová",J947,0)</f>
        <v>0</v>
      </c>
      <c r="BJ947" s="19" t="s">
        <v>84</v>
      </c>
      <c r="BK947" s="226">
        <f>ROUND(I947*H947,2)</f>
        <v>0</v>
      </c>
      <c r="BL947" s="19" t="s">
        <v>418</v>
      </c>
      <c r="BM947" s="225" t="s">
        <v>733</v>
      </c>
    </row>
    <row r="948" s="2" customFormat="1">
      <c r="A948" s="40"/>
      <c r="B948" s="41"/>
      <c r="C948" s="42"/>
      <c r="D948" s="227" t="s">
        <v>150</v>
      </c>
      <c r="E948" s="42"/>
      <c r="F948" s="228" t="s">
        <v>734</v>
      </c>
      <c r="G948" s="42"/>
      <c r="H948" s="42"/>
      <c r="I948" s="229"/>
      <c r="J948" s="42"/>
      <c r="K948" s="42"/>
      <c r="L948" s="46"/>
      <c r="M948" s="230"/>
      <c r="N948" s="231"/>
      <c r="O948" s="86"/>
      <c r="P948" s="86"/>
      <c r="Q948" s="86"/>
      <c r="R948" s="86"/>
      <c r="S948" s="86"/>
      <c r="T948" s="87"/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T948" s="19" t="s">
        <v>150</v>
      </c>
      <c r="AU948" s="19" t="s">
        <v>86</v>
      </c>
    </row>
    <row r="949" s="13" customFormat="1">
      <c r="A949" s="13"/>
      <c r="B949" s="232"/>
      <c r="C949" s="233"/>
      <c r="D949" s="234" t="s">
        <v>152</v>
      </c>
      <c r="E949" s="235" t="s">
        <v>19</v>
      </c>
      <c r="F949" s="236" t="s">
        <v>726</v>
      </c>
      <c r="G949" s="233"/>
      <c r="H949" s="235" t="s">
        <v>19</v>
      </c>
      <c r="I949" s="237"/>
      <c r="J949" s="233"/>
      <c r="K949" s="233"/>
      <c r="L949" s="238"/>
      <c r="M949" s="239"/>
      <c r="N949" s="240"/>
      <c r="O949" s="240"/>
      <c r="P949" s="240"/>
      <c r="Q949" s="240"/>
      <c r="R949" s="240"/>
      <c r="S949" s="240"/>
      <c r="T949" s="241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2" t="s">
        <v>152</v>
      </c>
      <c r="AU949" s="242" t="s">
        <v>86</v>
      </c>
      <c r="AV949" s="13" t="s">
        <v>84</v>
      </c>
      <c r="AW949" s="13" t="s">
        <v>35</v>
      </c>
      <c r="AX949" s="13" t="s">
        <v>76</v>
      </c>
      <c r="AY949" s="242" t="s">
        <v>140</v>
      </c>
    </row>
    <row r="950" s="14" customFormat="1">
      <c r="A950" s="14"/>
      <c r="B950" s="243"/>
      <c r="C950" s="244"/>
      <c r="D950" s="234" t="s">
        <v>152</v>
      </c>
      <c r="E950" s="245" t="s">
        <v>19</v>
      </c>
      <c r="F950" s="246" t="s">
        <v>727</v>
      </c>
      <c r="G950" s="244"/>
      <c r="H950" s="247">
        <v>155.03999999999999</v>
      </c>
      <c r="I950" s="248"/>
      <c r="J950" s="244"/>
      <c r="K950" s="244"/>
      <c r="L950" s="249"/>
      <c r="M950" s="250"/>
      <c r="N950" s="251"/>
      <c r="O950" s="251"/>
      <c r="P950" s="251"/>
      <c r="Q950" s="251"/>
      <c r="R950" s="251"/>
      <c r="S950" s="251"/>
      <c r="T950" s="252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3" t="s">
        <v>152</v>
      </c>
      <c r="AU950" s="253" t="s">
        <v>86</v>
      </c>
      <c r="AV950" s="14" t="s">
        <v>86</v>
      </c>
      <c r="AW950" s="14" t="s">
        <v>35</v>
      </c>
      <c r="AX950" s="14" t="s">
        <v>76</v>
      </c>
      <c r="AY950" s="253" t="s">
        <v>140</v>
      </c>
    </row>
    <row r="951" s="13" customFormat="1">
      <c r="A951" s="13"/>
      <c r="B951" s="232"/>
      <c r="C951" s="233"/>
      <c r="D951" s="234" t="s">
        <v>152</v>
      </c>
      <c r="E951" s="235" t="s">
        <v>19</v>
      </c>
      <c r="F951" s="236" t="s">
        <v>728</v>
      </c>
      <c r="G951" s="233"/>
      <c r="H951" s="235" t="s">
        <v>19</v>
      </c>
      <c r="I951" s="237"/>
      <c r="J951" s="233"/>
      <c r="K951" s="233"/>
      <c r="L951" s="238"/>
      <c r="M951" s="239"/>
      <c r="N951" s="240"/>
      <c r="O951" s="240"/>
      <c r="P951" s="240"/>
      <c r="Q951" s="240"/>
      <c r="R951" s="240"/>
      <c r="S951" s="240"/>
      <c r="T951" s="241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2" t="s">
        <v>152</v>
      </c>
      <c r="AU951" s="242" t="s">
        <v>86</v>
      </c>
      <c r="AV951" s="13" t="s">
        <v>84</v>
      </c>
      <c r="AW951" s="13" t="s">
        <v>35</v>
      </c>
      <c r="AX951" s="13" t="s">
        <v>76</v>
      </c>
      <c r="AY951" s="242" t="s">
        <v>140</v>
      </c>
    </row>
    <row r="952" s="14" customFormat="1">
      <c r="A952" s="14"/>
      <c r="B952" s="243"/>
      <c r="C952" s="244"/>
      <c r="D952" s="234" t="s">
        <v>152</v>
      </c>
      <c r="E952" s="245" t="s">
        <v>19</v>
      </c>
      <c r="F952" s="246" t="s">
        <v>729</v>
      </c>
      <c r="G952" s="244"/>
      <c r="H952" s="247">
        <v>-66.810000000000002</v>
      </c>
      <c r="I952" s="248"/>
      <c r="J952" s="244"/>
      <c r="K952" s="244"/>
      <c r="L952" s="249"/>
      <c r="M952" s="250"/>
      <c r="N952" s="251"/>
      <c r="O952" s="251"/>
      <c r="P952" s="251"/>
      <c r="Q952" s="251"/>
      <c r="R952" s="251"/>
      <c r="S952" s="251"/>
      <c r="T952" s="252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3" t="s">
        <v>152</v>
      </c>
      <c r="AU952" s="253" t="s">
        <v>86</v>
      </c>
      <c r="AV952" s="14" t="s">
        <v>86</v>
      </c>
      <c r="AW952" s="14" t="s">
        <v>35</v>
      </c>
      <c r="AX952" s="14" t="s">
        <v>76</v>
      </c>
      <c r="AY952" s="253" t="s">
        <v>140</v>
      </c>
    </row>
    <row r="953" s="15" customFormat="1">
      <c r="A953" s="15"/>
      <c r="B953" s="254"/>
      <c r="C953" s="255"/>
      <c r="D953" s="234" t="s">
        <v>152</v>
      </c>
      <c r="E953" s="256" t="s">
        <v>19</v>
      </c>
      <c r="F953" s="257" t="s">
        <v>162</v>
      </c>
      <c r="G953" s="255"/>
      <c r="H953" s="258">
        <v>88.230000000000004</v>
      </c>
      <c r="I953" s="259"/>
      <c r="J953" s="255"/>
      <c r="K953" s="255"/>
      <c r="L953" s="260"/>
      <c r="M953" s="261"/>
      <c r="N953" s="262"/>
      <c r="O953" s="262"/>
      <c r="P953" s="262"/>
      <c r="Q953" s="262"/>
      <c r="R953" s="262"/>
      <c r="S953" s="262"/>
      <c r="T953" s="263"/>
      <c r="U953" s="15"/>
      <c r="V953" s="15"/>
      <c r="W953" s="15"/>
      <c r="X953" s="15"/>
      <c r="Y953" s="15"/>
      <c r="Z953" s="15"/>
      <c r="AA953" s="15"/>
      <c r="AB953" s="15"/>
      <c r="AC953" s="15"/>
      <c r="AD953" s="15"/>
      <c r="AE953" s="15"/>
      <c r="AT953" s="264" t="s">
        <v>152</v>
      </c>
      <c r="AU953" s="264" t="s">
        <v>86</v>
      </c>
      <c r="AV953" s="15" t="s">
        <v>148</v>
      </c>
      <c r="AW953" s="15" t="s">
        <v>35</v>
      </c>
      <c r="AX953" s="15" t="s">
        <v>84</v>
      </c>
      <c r="AY953" s="264" t="s">
        <v>140</v>
      </c>
    </row>
    <row r="954" s="2" customFormat="1" ht="16.5" customHeight="1">
      <c r="A954" s="40"/>
      <c r="B954" s="41"/>
      <c r="C954" s="214" t="s">
        <v>735</v>
      </c>
      <c r="D954" s="214" t="s">
        <v>143</v>
      </c>
      <c r="E954" s="215" t="s">
        <v>736</v>
      </c>
      <c r="F954" s="216" t="s">
        <v>737</v>
      </c>
      <c r="G954" s="217" t="s">
        <v>146</v>
      </c>
      <c r="H954" s="218">
        <v>8.0999999999999996</v>
      </c>
      <c r="I954" s="219"/>
      <c r="J954" s="220">
        <f>ROUND(I954*H954,2)</f>
        <v>0</v>
      </c>
      <c r="K954" s="216" t="s">
        <v>147</v>
      </c>
      <c r="L954" s="46"/>
      <c r="M954" s="221" t="s">
        <v>19</v>
      </c>
      <c r="N954" s="222" t="s">
        <v>47</v>
      </c>
      <c r="O954" s="86"/>
      <c r="P954" s="223">
        <f>O954*H954</f>
        <v>0</v>
      </c>
      <c r="Q954" s="223">
        <v>0</v>
      </c>
      <c r="R954" s="223">
        <f>Q954*H954</f>
        <v>0</v>
      </c>
      <c r="S954" s="223">
        <v>0</v>
      </c>
      <c r="T954" s="224">
        <f>S954*H954</f>
        <v>0</v>
      </c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R954" s="225" t="s">
        <v>418</v>
      </c>
      <c r="AT954" s="225" t="s">
        <v>143</v>
      </c>
      <c r="AU954" s="225" t="s">
        <v>86</v>
      </c>
      <c r="AY954" s="19" t="s">
        <v>140</v>
      </c>
      <c r="BE954" s="226">
        <f>IF(N954="základní",J954,0)</f>
        <v>0</v>
      </c>
      <c r="BF954" s="226">
        <f>IF(N954="snížená",J954,0)</f>
        <v>0</v>
      </c>
      <c r="BG954" s="226">
        <f>IF(N954="zákl. přenesená",J954,0)</f>
        <v>0</v>
      </c>
      <c r="BH954" s="226">
        <f>IF(N954="sníž. přenesená",J954,0)</f>
        <v>0</v>
      </c>
      <c r="BI954" s="226">
        <f>IF(N954="nulová",J954,0)</f>
        <v>0</v>
      </c>
      <c r="BJ954" s="19" t="s">
        <v>84</v>
      </c>
      <c r="BK954" s="226">
        <f>ROUND(I954*H954,2)</f>
        <v>0</v>
      </c>
      <c r="BL954" s="19" t="s">
        <v>418</v>
      </c>
      <c r="BM954" s="225" t="s">
        <v>738</v>
      </c>
    </row>
    <row r="955" s="2" customFormat="1">
      <c r="A955" s="40"/>
      <c r="B955" s="41"/>
      <c r="C955" s="42"/>
      <c r="D955" s="227" t="s">
        <v>150</v>
      </c>
      <c r="E955" s="42"/>
      <c r="F955" s="228" t="s">
        <v>739</v>
      </c>
      <c r="G955" s="42"/>
      <c r="H955" s="42"/>
      <c r="I955" s="229"/>
      <c r="J955" s="42"/>
      <c r="K955" s="42"/>
      <c r="L955" s="46"/>
      <c r="M955" s="230"/>
      <c r="N955" s="231"/>
      <c r="O955" s="86"/>
      <c r="P955" s="86"/>
      <c r="Q955" s="86"/>
      <c r="R955" s="86"/>
      <c r="S955" s="86"/>
      <c r="T955" s="87"/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T955" s="19" t="s">
        <v>150</v>
      </c>
      <c r="AU955" s="19" t="s">
        <v>86</v>
      </c>
    </row>
    <row r="956" s="13" customFormat="1">
      <c r="A956" s="13"/>
      <c r="B956" s="232"/>
      <c r="C956" s="233"/>
      <c r="D956" s="234" t="s">
        <v>152</v>
      </c>
      <c r="E956" s="235" t="s">
        <v>19</v>
      </c>
      <c r="F956" s="236" t="s">
        <v>740</v>
      </c>
      <c r="G956" s="233"/>
      <c r="H956" s="235" t="s">
        <v>19</v>
      </c>
      <c r="I956" s="237"/>
      <c r="J956" s="233"/>
      <c r="K956" s="233"/>
      <c r="L956" s="238"/>
      <c r="M956" s="239"/>
      <c r="N956" s="240"/>
      <c r="O956" s="240"/>
      <c r="P956" s="240"/>
      <c r="Q956" s="240"/>
      <c r="R956" s="240"/>
      <c r="S956" s="240"/>
      <c r="T956" s="241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2" t="s">
        <v>152</v>
      </c>
      <c r="AU956" s="242" t="s">
        <v>86</v>
      </c>
      <c r="AV956" s="13" t="s">
        <v>84</v>
      </c>
      <c r="AW956" s="13" t="s">
        <v>35</v>
      </c>
      <c r="AX956" s="13" t="s">
        <v>76</v>
      </c>
      <c r="AY956" s="242" t="s">
        <v>140</v>
      </c>
    </row>
    <row r="957" s="14" customFormat="1">
      <c r="A957" s="14"/>
      <c r="B957" s="243"/>
      <c r="C957" s="244"/>
      <c r="D957" s="234" t="s">
        <v>152</v>
      </c>
      <c r="E957" s="245" t="s">
        <v>19</v>
      </c>
      <c r="F957" s="246" t="s">
        <v>645</v>
      </c>
      <c r="G957" s="244"/>
      <c r="H957" s="247">
        <v>5.0999999999999996</v>
      </c>
      <c r="I957" s="248"/>
      <c r="J957" s="244"/>
      <c r="K957" s="244"/>
      <c r="L957" s="249"/>
      <c r="M957" s="250"/>
      <c r="N957" s="251"/>
      <c r="O957" s="251"/>
      <c r="P957" s="251"/>
      <c r="Q957" s="251"/>
      <c r="R957" s="251"/>
      <c r="S957" s="251"/>
      <c r="T957" s="252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3" t="s">
        <v>152</v>
      </c>
      <c r="AU957" s="253" t="s">
        <v>86</v>
      </c>
      <c r="AV957" s="14" t="s">
        <v>86</v>
      </c>
      <c r="AW957" s="14" t="s">
        <v>35</v>
      </c>
      <c r="AX957" s="14" t="s">
        <v>76</v>
      </c>
      <c r="AY957" s="253" t="s">
        <v>140</v>
      </c>
    </row>
    <row r="958" s="13" customFormat="1">
      <c r="A958" s="13"/>
      <c r="B958" s="232"/>
      <c r="C958" s="233"/>
      <c r="D958" s="234" t="s">
        <v>152</v>
      </c>
      <c r="E958" s="235" t="s">
        <v>19</v>
      </c>
      <c r="F958" s="236" t="s">
        <v>232</v>
      </c>
      <c r="G958" s="233"/>
      <c r="H958" s="235" t="s">
        <v>19</v>
      </c>
      <c r="I958" s="237"/>
      <c r="J958" s="233"/>
      <c r="K958" s="233"/>
      <c r="L958" s="238"/>
      <c r="M958" s="239"/>
      <c r="N958" s="240"/>
      <c r="O958" s="240"/>
      <c r="P958" s="240"/>
      <c r="Q958" s="240"/>
      <c r="R958" s="240"/>
      <c r="S958" s="240"/>
      <c r="T958" s="241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2" t="s">
        <v>152</v>
      </c>
      <c r="AU958" s="242" t="s">
        <v>86</v>
      </c>
      <c r="AV958" s="13" t="s">
        <v>84</v>
      </c>
      <c r="AW958" s="13" t="s">
        <v>35</v>
      </c>
      <c r="AX958" s="13" t="s">
        <v>76</v>
      </c>
      <c r="AY958" s="242" t="s">
        <v>140</v>
      </c>
    </row>
    <row r="959" s="14" customFormat="1">
      <c r="A959" s="14"/>
      <c r="B959" s="243"/>
      <c r="C959" s="244"/>
      <c r="D959" s="234" t="s">
        <v>152</v>
      </c>
      <c r="E959" s="245" t="s">
        <v>19</v>
      </c>
      <c r="F959" s="246" t="s">
        <v>167</v>
      </c>
      <c r="G959" s="244"/>
      <c r="H959" s="247">
        <v>3</v>
      </c>
      <c r="I959" s="248"/>
      <c r="J959" s="244"/>
      <c r="K959" s="244"/>
      <c r="L959" s="249"/>
      <c r="M959" s="250"/>
      <c r="N959" s="251"/>
      <c r="O959" s="251"/>
      <c r="P959" s="251"/>
      <c r="Q959" s="251"/>
      <c r="R959" s="251"/>
      <c r="S959" s="251"/>
      <c r="T959" s="252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3" t="s">
        <v>152</v>
      </c>
      <c r="AU959" s="253" t="s">
        <v>86</v>
      </c>
      <c r="AV959" s="14" t="s">
        <v>86</v>
      </c>
      <c r="AW959" s="14" t="s">
        <v>35</v>
      </c>
      <c r="AX959" s="14" t="s">
        <v>76</v>
      </c>
      <c r="AY959" s="253" t="s">
        <v>140</v>
      </c>
    </row>
    <row r="960" s="15" customFormat="1">
      <c r="A960" s="15"/>
      <c r="B960" s="254"/>
      <c r="C960" s="255"/>
      <c r="D960" s="234" t="s">
        <v>152</v>
      </c>
      <c r="E960" s="256" t="s">
        <v>19</v>
      </c>
      <c r="F960" s="257" t="s">
        <v>162</v>
      </c>
      <c r="G960" s="255"/>
      <c r="H960" s="258">
        <v>8.0999999999999996</v>
      </c>
      <c r="I960" s="259"/>
      <c r="J960" s="255"/>
      <c r="K960" s="255"/>
      <c r="L960" s="260"/>
      <c r="M960" s="261"/>
      <c r="N960" s="262"/>
      <c r="O960" s="262"/>
      <c r="P960" s="262"/>
      <c r="Q960" s="262"/>
      <c r="R960" s="262"/>
      <c r="S960" s="262"/>
      <c r="T960" s="263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15"/>
      <c r="AT960" s="264" t="s">
        <v>152</v>
      </c>
      <c r="AU960" s="264" t="s">
        <v>86</v>
      </c>
      <c r="AV960" s="15" t="s">
        <v>148</v>
      </c>
      <c r="AW960" s="15" t="s">
        <v>35</v>
      </c>
      <c r="AX960" s="15" t="s">
        <v>84</v>
      </c>
      <c r="AY960" s="264" t="s">
        <v>140</v>
      </c>
    </row>
    <row r="961" s="2" customFormat="1" ht="24.15" customHeight="1">
      <c r="A961" s="40"/>
      <c r="B961" s="41"/>
      <c r="C961" s="214" t="s">
        <v>741</v>
      </c>
      <c r="D961" s="214" t="s">
        <v>143</v>
      </c>
      <c r="E961" s="215" t="s">
        <v>742</v>
      </c>
      <c r="F961" s="216" t="s">
        <v>743</v>
      </c>
      <c r="G961" s="217" t="s">
        <v>146</v>
      </c>
      <c r="H961" s="218">
        <v>88.230000000000004</v>
      </c>
      <c r="I961" s="219"/>
      <c r="J961" s="220">
        <f>ROUND(I961*H961,2)</f>
        <v>0</v>
      </c>
      <c r="K961" s="216" t="s">
        <v>147</v>
      </c>
      <c r="L961" s="46"/>
      <c r="M961" s="221" t="s">
        <v>19</v>
      </c>
      <c r="N961" s="222" t="s">
        <v>47</v>
      </c>
      <c r="O961" s="86"/>
      <c r="P961" s="223">
        <f>O961*H961</f>
        <v>0</v>
      </c>
      <c r="Q961" s="223">
        <v>0.00020000000000000001</v>
      </c>
      <c r="R961" s="223">
        <f>Q961*H961</f>
        <v>0.017646000000000002</v>
      </c>
      <c r="S961" s="223">
        <v>0</v>
      </c>
      <c r="T961" s="224">
        <f>S961*H961</f>
        <v>0</v>
      </c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R961" s="225" t="s">
        <v>418</v>
      </c>
      <c r="AT961" s="225" t="s">
        <v>143</v>
      </c>
      <c r="AU961" s="225" t="s">
        <v>86</v>
      </c>
      <c r="AY961" s="19" t="s">
        <v>140</v>
      </c>
      <c r="BE961" s="226">
        <f>IF(N961="základní",J961,0)</f>
        <v>0</v>
      </c>
      <c r="BF961" s="226">
        <f>IF(N961="snížená",J961,0)</f>
        <v>0</v>
      </c>
      <c r="BG961" s="226">
        <f>IF(N961="zákl. přenesená",J961,0)</f>
        <v>0</v>
      </c>
      <c r="BH961" s="226">
        <f>IF(N961="sníž. přenesená",J961,0)</f>
        <v>0</v>
      </c>
      <c r="BI961" s="226">
        <f>IF(N961="nulová",J961,0)</f>
        <v>0</v>
      </c>
      <c r="BJ961" s="19" t="s">
        <v>84</v>
      </c>
      <c r="BK961" s="226">
        <f>ROUND(I961*H961,2)</f>
        <v>0</v>
      </c>
      <c r="BL961" s="19" t="s">
        <v>418</v>
      </c>
      <c r="BM961" s="225" t="s">
        <v>744</v>
      </c>
    </row>
    <row r="962" s="2" customFormat="1">
      <c r="A962" s="40"/>
      <c r="B962" s="41"/>
      <c r="C962" s="42"/>
      <c r="D962" s="227" t="s">
        <v>150</v>
      </c>
      <c r="E962" s="42"/>
      <c r="F962" s="228" t="s">
        <v>745</v>
      </c>
      <c r="G962" s="42"/>
      <c r="H962" s="42"/>
      <c r="I962" s="229"/>
      <c r="J962" s="42"/>
      <c r="K962" s="42"/>
      <c r="L962" s="46"/>
      <c r="M962" s="230"/>
      <c r="N962" s="231"/>
      <c r="O962" s="86"/>
      <c r="P962" s="86"/>
      <c r="Q962" s="86"/>
      <c r="R962" s="86"/>
      <c r="S962" s="86"/>
      <c r="T962" s="87"/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T962" s="19" t="s">
        <v>150</v>
      </c>
      <c r="AU962" s="19" t="s">
        <v>86</v>
      </c>
    </row>
    <row r="963" s="13" customFormat="1">
      <c r="A963" s="13"/>
      <c r="B963" s="232"/>
      <c r="C963" s="233"/>
      <c r="D963" s="234" t="s">
        <v>152</v>
      </c>
      <c r="E963" s="235" t="s">
        <v>19</v>
      </c>
      <c r="F963" s="236" t="s">
        <v>726</v>
      </c>
      <c r="G963" s="233"/>
      <c r="H963" s="235" t="s">
        <v>19</v>
      </c>
      <c r="I963" s="237"/>
      <c r="J963" s="233"/>
      <c r="K963" s="233"/>
      <c r="L963" s="238"/>
      <c r="M963" s="239"/>
      <c r="N963" s="240"/>
      <c r="O963" s="240"/>
      <c r="P963" s="240"/>
      <c r="Q963" s="240"/>
      <c r="R963" s="240"/>
      <c r="S963" s="240"/>
      <c r="T963" s="241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2" t="s">
        <v>152</v>
      </c>
      <c r="AU963" s="242" t="s">
        <v>86</v>
      </c>
      <c r="AV963" s="13" t="s">
        <v>84</v>
      </c>
      <c r="AW963" s="13" t="s">
        <v>35</v>
      </c>
      <c r="AX963" s="13" t="s">
        <v>76</v>
      </c>
      <c r="AY963" s="242" t="s">
        <v>140</v>
      </c>
    </row>
    <row r="964" s="14" customFormat="1">
      <c r="A964" s="14"/>
      <c r="B964" s="243"/>
      <c r="C964" s="244"/>
      <c r="D964" s="234" t="s">
        <v>152</v>
      </c>
      <c r="E964" s="245" t="s">
        <v>19</v>
      </c>
      <c r="F964" s="246" t="s">
        <v>727</v>
      </c>
      <c r="G964" s="244"/>
      <c r="H964" s="247">
        <v>155.03999999999999</v>
      </c>
      <c r="I964" s="248"/>
      <c r="J964" s="244"/>
      <c r="K964" s="244"/>
      <c r="L964" s="249"/>
      <c r="M964" s="250"/>
      <c r="N964" s="251"/>
      <c r="O964" s="251"/>
      <c r="P964" s="251"/>
      <c r="Q964" s="251"/>
      <c r="R964" s="251"/>
      <c r="S964" s="251"/>
      <c r="T964" s="252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3" t="s">
        <v>152</v>
      </c>
      <c r="AU964" s="253" t="s">
        <v>86</v>
      </c>
      <c r="AV964" s="14" t="s">
        <v>86</v>
      </c>
      <c r="AW964" s="14" t="s">
        <v>35</v>
      </c>
      <c r="AX964" s="14" t="s">
        <v>76</v>
      </c>
      <c r="AY964" s="253" t="s">
        <v>140</v>
      </c>
    </row>
    <row r="965" s="13" customFormat="1">
      <c r="A965" s="13"/>
      <c r="B965" s="232"/>
      <c r="C965" s="233"/>
      <c r="D965" s="234" t="s">
        <v>152</v>
      </c>
      <c r="E965" s="235" t="s">
        <v>19</v>
      </c>
      <c r="F965" s="236" t="s">
        <v>728</v>
      </c>
      <c r="G965" s="233"/>
      <c r="H965" s="235" t="s">
        <v>19</v>
      </c>
      <c r="I965" s="237"/>
      <c r="J965" s="233"/>
      <c r="K965" s="233"/>
      <c r="L965" s="238"/>
      <c r="M965" s="239"/>
      <c r="N965" s="240"/>
      <c r="O965" s="240"/>
      <c r="P965" s="240"/>
      <c r="Q965" s="240"/>
      <c r="R965" s="240"/>
      <c r="S965" s="240"/>
      <c r="T965" s="241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2" t="s">
        <v>152</v>
      </c>
      <c r="AU965" s="242" t="s">
        <v>86</v>
      </c>
      <c r="AV965" s="13" t="s">
        <v>84</v>
      </c>
      <c r="AW965" s="13" t="s">
        <v>35</v>
      </c>
      <c r="AX965" s="13" t="s">
        <v>76</v>
      </c>
      <c r="AY965" s="242" t="s">
        <v>140</v>
      </c>
    </row>
    <row r="966" s="14" customFormat="1">
      <c r="A966" s="14"/>
      <c r="B966" s="243"/>
      <c r="C966" s="244"/>
      <c r="D966" s="234" t="s">
        <v>152</v>
      </c>
      <c r="E966" s="245" t="s">
        <v>19</v>
      </c>
      <c r="F966" s="246" t="s">
        <v>729</v>
      </c>
      <c r="G966" s="244"/>
      <c r="H966" s="247">
        <v>-66.810000000000002</v>
      </c>
      <c r="I966" s="248"/>
      <c r="J966" s="244"/>
      <c r="K966" s="244"/>
      <c r="L966" s="249"/>
      <c r="M966" s="250"/>
      <c r="N966" s="251"/>
      <c r="O966" s="251"/>
      <c r="P966" s="251"/>
      <c r="Q966" s="251"/>
      <c r="R966" s="251"/>
      <c r="S966" s="251"/>
      <c r="T966" s="252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3" t="s">
        <v>152</v>
      </c>
      <c r="AU966" s="253" t="s">
        <v>86</v>
      </c>
      <c r="AV966" s="14" t="s">
        <v>86</v>
      </c>
      <c r="AW966" s="14" t="s">
        <v>35</v>
      </c>
      <c r="AX966" s="14" t="s">
        <v>76</v>
      </c>
      <c r="AY966" s="253" t="s">
        <v>140</v>
      </c>
    </row>
    <row r="967" s="15" customFormat="1">
      <c r="A967" s="15"/>
      <c r="B967" s="254"/>
      <c r="C967" s="255"/>
      <c r="D967" s="234" t="s">
        <v>152</v>
      </c>
      <c r="E967" s="256" t="s">
        <v>19</v>
      </c>
      <c r="F967" s="257" t="s">
        <v>162</v>
      </c>
      <c r="G967" s="255"/>
      <c r="H967" s="258">
        <v>88.230000000000004</v>
      </c>
      <c r="I967" s="259"/>
      <c r="J967" s="255"/>
      <c r="K967" s="255"/>
      <c r="L967" s="260"/>
      <c r="M967" s="261"/>
      <c r="N967" s="262"/>
      <c r="O967" s="262"/>
      <c r="P967" s="262"/>
      <c r="Q967" s="262"/>
      <c r="R967" s="262"/>
      <c r="S967" s="262"/>
      <c r="T967" s="263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64" t="s">
        <v>152</v>
      </c>
      <c r="AU967" s="264" t="s">
        <v>86</v>
      </c>
      <c r="AV967" s="15" t="s">
        <v>148</v>
      </c>
      <c r="AW967" s="15" t="s">
        <v>35</v>
      </c>
      <c r="AX967" s="15" t="s">
        <v>84</v>
      </c>
      <c r="AY967" s="264" t="s">
        <v>140</v>
      </c>
    </row>
    <row r="968" s="2" customFormat="1" ht="24.15" customHeight="1">
      <c r="A968" s="40"/>
      <c r="B968" s="41"/>
      <c r="C968" s="214" t="s">
        <v>746</v>
      </c>
      <c r="D968" s="214" t="s">
        <v>143</v>
      </c>
      <c r="E968" s="215" t="s">
        <v>747</v>
      </c>
      <c r="F968" s="216" t="s">
        <v>748</v>
      </c>
      <c r="G968" s="217" t="s">
        <v>146</v>
      </c>
      <c r="H968" s="218">
        <v>88.230000000000004</v>
      </c>
      <c r="I968" s="219"/>
      <c r="J968" s="220">
        <f>ROUND(I968*H968,2)</f>
        <v>0</v>
      </c>
      <c r="K968" s="216" t="s">
        <v>147</v>
      </c>
      <c r="L968" s="46"/>
      <c r="M968" s="221" t="s">
        <v>19</v>
      </c>
      <c r="N968" s="222" t="s">
        <v>47</v>
      </c>
      <c r="O968" s="86"/>
      <c r="P968" s="223">
        <f>O968*H968</f>
        <v>0</v>
      </c>
      <c r="Q968" s="223">
        <v>0.00040999999999999999</v>
      </c>
      <c r="R968" s="223">
        <f>Q968*H968</f>
        <v>0.0361743</v>
      </c>
      <c r="S968" s="223">
        <v>0</v>
      </c>
      <c r="T968" s="224">
        <f>S968*H968</f>
        <v>0</v>
      </c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R968" s="225" t="s">
        <v>418</v>
      </c>
      <c r="AT968" s="225" t="s">
        <v>143</v>
      </c>
      <c r="AU968" s="225" t="s">
        <v>86</v>
      </c>
      <c r="AY968" s="19" t="s">
        <v>140</v>
      </c>
      <c r="BE968" s="226">
        <f>IF(N968="základní",J968,0)</f>
        <v>0</v>
      </c>
      <c r="BF968" s="226">
        <f>IF(N968="snížená",J968,0)</f>
        <v>0</v>
      </c>
      <c r="BG968" s="226">
        <f>IF(N968="zákl. přenesená",J968,0)</f>
        <v>0</v>
      </c>
      <c r="BH968" s="226">
        <f>IF(N968="sníž. přenesená",J968,0)</f>
        <v>0</v>
      </c>
      <c r="BI968" s="226">
        <f>IF(N968="nulová",J968,0)</f>
        <v>0</v>
      </c>
      <c r="BJ968" s="19" t="s">
        <v>84</v>
      </c>
      <c r="BK968" s="226">
        <f>ROUND(I968*H968,2)</f>
        <v>0</v>
      </c>
      <c r="BL968" s="19" t="s">
        <v>418</v>
      </c>
      <c r="BM968" s="225" t="s">
        <v>749</v>
      </c>
    </row>
    <row r="969" s="2" customFormat="1">
      <c r="A969" s="40"/>
      <c r="B969" s="41"/>
      <c r="C969" s="42"/>
      <c r="D969" s="227" t="s">
        <v>150</v>
      </c>
      <c r="E969" s="42"/>
      <c r="F969" s="228" t="s">
        <v>750</v>
      </c>
      <c r="G969" s="42"/>
      <c r="H969" s="42"/>
      <c r="I969" s="229"/>
      <c r="J969" s="42"/>
      <c r="K969" s="42"/>
      <c r="L969" s="46"/>
      <c r="M969" s="230"/>
      <c r="N969" s="231"/>
      <c r="O969" s="86"/>
      <c r="P969" s="86"/>
      <c r="Q969" s="86"/>
      <c r="R969" s="86"/>
      <c r="S969" s="86"/>
      <c r="T969" s="87"/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T969" s="19" t="s">
        <v>150</v>
      </c>
      <c r="AU969" s="19" t="s">
        <v>86</v>
      </c>
    </row>
    <row r="970" s="13" customFormat="1">
      <c r="A970" s="13"/>
      <c r="B970" s="232"/>
      <c r="C970" s="233"/>
      <c r="D970" s="234" t="s">
        <v>152</v>
      </c>
      <c r="E970" s="235" t="s">
        <v>19</v>
      </c>
      <c r="F970" s="236" t="s">
        <v>726</v>
      </c>
      <c r="G970" s="233"/>
      <c r="H970" s="235" t="s">
        <v>19</v>
      </c>
      <c r="I970" s="237"/>
      <c r="J970" s="233"/>
      <c r="K970" s="233"/>
      <c r="L970" s="238"/>
      <c r="M970" s="239"/>
      <c r="N970" s="240"/>
      <c r="O970" s="240"/>
      <c r="P970" s="240"/>
      <c r="Q970" s="240"/>
      <c r="R970" s="240"/>
      <c r="S970" s="240"/>
      <c r="T970" s="241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2" t="s">
        <v>152</v>
      </c>
      <c r="AU970" s="242" t="s">
        <v>86</v>
      </c>
      <c r="AV970" s="13" t="s">
        <v>84</v>
      </c>
      <c r="AW970" s="13" t="s">
        <v>35</v>
      </c>
      <c r="AX970" s="13" t="s">
        <v>76</v>
      </c>
      <c r="AY970" s="242" t="s">
        <v>140</v>
      </c>
    </row>
    <row r="971" s="14" customFormat="1">
      <c r="A971" s="14"/>
      <c r="B971" s="243"/>
      <c r="C971" s="244"/>
      <c r="D971" s="234" t="s">
        <v>152</v>
      </c>
      <c r="E971" s="245" t="s">
        <v>19</v>
      </c>
      <c r="F971" s="246" t="s">
        <v>727</v>
      </c>
      <c r="G971" s="244"/>
      <c r="H971" s="247">
        <v>155.03999999999999</v>
      </c>
      <c r="I971" s="248"/>
      <c r="J971" s="244"/>
      <c r="K971" s="244"/>
      <c r="L971" s="249"/>
      <c r="M971" s="250"/>
      <c r="N971" s="251"/>
      <c r="O971" s="251"/>
      <c r="P971" s="251"/>
      <c r="Q971" s="251"/>
      <c r="R971" s="251"/>
      <c r="S971" s="251"/>
      <c r="T971" s="252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3" t="s">
        <v>152</v>
      </c>
      <c r="AU971" s="253" t="s">
        <v>86</v>
      </c>
      <c r="AV971" s="14" t="s">
        <v>86</v>
      </c>
      <c r="AW971" s="14" t="s">
        <v>35</v>
      </c>
      <c r="AX971" s="14" t="s">
        <v>76</v>
      </c>
      <c r="AY971" s="253" t="s">
        <v>140</v>
      </c>
    </row>
    <row r="972" s="13" customFormat="1">
      <c r="A972" s="13"/>
      <c r="B972" s="232"/>
      <c r="C972" s="233"/>
      <c r="D972" s="234" t="s">
        <v>152</v>
      </c>
      <c r="E972" s="235" t="s">
        <v>19</v>
      </c>
      <c r="F972" s="236" t="s">
        <v>728</v>
      </c>
      <c r="G972" s="233"/>
      <c r="H972" s="235" t="s">
        <v>19</v>
      </c>
      <c r="I972" s="237"/>
      <c r="J972" s="233"/>
      <c r="K972" s="233"/>
      <c r="L972" s="238"/>
      <c r="M972" s="239"/>
      <c r="N972" s="240"/>
      <c r="O972" s="240"/>
      <c r="P972" s="240"/>
      <c r="Q972" s="240"/>
      <c r="R972" s="240"/>
      <c r="S972" s="240"/>
      <c r="T972" s="241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2" t="s">
        <v>152</v>
      </c>
      <c r="AU972" s="242" t="s">
        <v>86</v>
      </c>
      <c r="AV972" s="13" t="s">
        <v>84</v>
      </c>
      <c r="AW972" s="13" t="s">
        <v>35</v>
      </c>
      <c r="AX972" s="13" t="s">
        <v>76</v>
      </c>
      <c r="AY972" s="242" t="s">
        <v>140</v>
      </c>
    </row>
    <row r="973" s="14" customFormat="1">
      <c r="A973" s="14"/>
      <c r="B973" s="243"/>
      <c r="C973" s="244"/>
      <c r="D973" s="234" t="s">
        <v>152</v>
      </c>
      <c r="E973" s="245" t="s">
        <v>19</v>
      </c>
      <c r="F973" s="246" t="s">
        <v>729</v>
      </c>
      <c r="G973" s="244"/>
      <c r="H973" s="247">
        <v>-66.810000000000002</v>
      </c>
      <c r="I973" s="248"/>
      <c r="J973" s="244"/>
      <c r="K973" s="244"/>
      <c r="L973" s="249"/>
      <c r="M973" s="250"/>
      <c r="N973" s="251"/>
      <c r="O973" s="251"/>
      <c r="P973" s="251"/>
      <c r="Q973" s="251"/>
      <c r="R973" s="251"/>
      <c r="S973" s="251"/>
      <c r="T973" s="252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3" t="s">
        <v>152</v>
      </c>
      <c r="AU973" s="253" t="s">
        <v>86</v>
      </c>
      <c r="AV973" s="14" t="s">
        <v>86</v>
      </c>
      <c r="AW973" s="14" t="s">
        <v>35</v>
      </c>
      <c r="AX973" s="14" t="s">
        <v>76</v>
      </c>
      <c r="AY973" s="253" t="s">
        <v>140</v>
      </c>
    </row>
    <row r="974" s="15" customFormat="1">
      <c r="A974" s="15"/>
      <c r="B974" s="254"/>
      <c r="C974" s="255"/>
      <c r="D974" s="234" t="s">
        <v>152</v>
      </c>
      <c r="E974" s="256" t="s">
        <v>19</v>
      </c>
      <c r="F974" s="257" t="s">
        <v>162</v>
      </c>
      <c r="G974" s="255"/>
      <c r="H974" s="258">
        <v>88.230000000000004</v>
      </c>
      <c r="I974" s="259"/>
      <c r="J974" s="255"/>
      <c r="K974" s="255"/>
      <c r="L974" s="260"/>
      <c r="M974" s="261"/>
      <c r="N974" s="262"/>
      <c r="O974" s="262"/>
      <c r="P974" s="262"/>
      <c r="Q974" s="262"/>
      <c r="R974" s="262"/>
      <c r="S974" s="262"/>
      <c r="T974" s="263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T974" s="264" t="s">
        <v>152</v>
      </c>
      <c r="AU974" s="264" t="s">
        <v>86</v>
      </c>
      <c r="AV974" s="15" t="s">
        <v>148</v>
      </c>
      <c r="AW974" s="15" t="s">
        <v>35</v>
      </c>
      <c r="AX974" s="15" t="s">
        <v>84</v>
      </c>
      <c r="AY974" s="264" t="s">
        <v>140</v>
      </c>
    </row>
    <row r="975" s="12" customFormat="1" ht="22.8" customHeight="1">
      <c r="A975" s="12"/>
      <c r="B975" s="198"/>
      <c r="C975" s="199"/>
      <c r="D975" s="200" t="s">
        <v>75</v>
      </c>
      <c r="E975" s="212" t="s">
        <v>751</v>
      </c>
      <c r="F975" s="212" t="s">
        <v>752</v>
      </c>
      <c r="G975" s="199"/>
      <c r="H975" s="199"/>
      <c r="I975" s="202"/>
      <c r="J975" s="213">
        <f>BK975</f>
        <v>0</v>
      </c>
      <c r="K975" s="199"/>
      <c r="L975" s="204"/>
      <c r="M975" s="205"/>
      <c r="N975" s="206"/>
      <c r="O975" s="206"/>
      <c r="P975" s="207">
        <f>SUM(P976:P1022)</f>
        <v>0</v>
      </c>
      <c r="Q975" s="206"/>
      <c r="R975" s="207">
        <f>SUM(R976:R1022)</f>
        <v>0.14663999999999999</v>
      </c>
      <c r="S975" s="206"/>
      <c r="T975" s="208">
        <f>SUM(T976:T1022)</f>
        <v>0</v>
      </c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R975" s="209" t="s">
        <v>86</v>
      </c>
      <c r="AT975" s="210" t="s">
        <v>75</v>
      </c>
      <c r="AU975" s="210" t="s">
        <v>84</v>
      </c>
      <c r="AY975" s="209" t="s">
        <v>140</v>
      </c>
      <c r="BK975" s="211">
        <f>SUM(BK976:BK1022)</f>
        <v>0</v>
      </c>
    </row>
    <row r="976" s="2" customFormat="1" ht="24.15" customHeight="1">
      <c r="A976" s="40"/>
      <c r="B976" s="41"/>
      <c r="C976" s="214" t="s">
        <v>753</v>
      </c>
      <c r="D976" s="214" t="s">
        <v>143</v>
      </c>
      <c r="E976" s="215" t="s">
        <v>754</v>
      </c>
      <c r="F976" s="216" t="s">
        <v>755</v>
      </c>
      <c r="G976" s="217" t="s">
        <v>146</v>
      </c>
      <c r="H976" s="218">
        <v>14.52</v>
      </c>
      <c r="I976" s="219"/>
      <c r="J976" s="220">
        <f>ROUND(I976*H976,2)</f>
        <v>0</v>
      </c>
      <c r="K976" s="216" t="s">
        <v>19</v>
      </c>
      <c r="L976" s="46"/>
      <c r="M976" s="221" t="s">
        <v>19</v>
      </c>
      <c r="N976" s="222" t="s">
        <v>47</v>
      </c>
      <c r="O976" s="86"/>
      <c r="P976" s="223">
        <f>O976*H976</f>
        <v>0</v>
      </c>
      <c r="Q976" s="223">
        <v>0</v>
      </c>
      <c r="R976" s="223">
        <f>Q976*H976</f>
        <v>0</v>
      </c>
      <c r="S976" s="223">
        <v>0</v>
      </c>
      <c r="T976" s="224">
        <f>S976*H976</f>
        <v>0</v>
      </c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R976" s="225" t="s">
        <v>418</v>
      </c>
      <c r="AT976" s="225" t="s">
        <v>143</v>
      </c>
      <c r="AU976" s="225" t="s">
        <v>86</v>
      </c>
      <c r="AY976" s="19" t="s">
        <v>140</v>
      </c>
      <c r="BE976" s="226">
        <f>IF(N976="základní",J976,0)</f>
        <v>0</v>
      </c>
      <c r="BF976" s="226">
        <f>IF(N976="snížená",J976,0)</f>
        <v>0</v>
      </c>
      <c r="BG976" s="226">
        <f>IF(N976="zákl. přenesená",J976,0)</f>
        <v>0</v>
      </c>
      <c r="BH976" s="226">
        <f>IF(N976="sníž. přenesená",J976,0)</f>
        <v>0</v>
      </c>
      <c r="BI976" s="226">
        <f>IF(N976="nulová",J976,0)</f>
        <v>0</v>
      </c>
      <c r="BJ976" s="19" t="s">
        <v>84</v>
      </c>
      <c r="BK976" s="226">
        <f>ROUND(I976*H976,2)</f>
        <v>0</v>
      </c>
      <c r="BL976" s="19" t="s">
        <v>418</v>
      </c>
      <c r="BM976" s="225" t="s">
        <v>756</v>
      </c>
    </row>
    <row r="977" s="13" customFormat="1">
      <c r="A977" s="13"/>
      <c r="B977" s="232"/>
      <c r="C977" s="233"/>
      <c r="D977" s="234" t="s">
        <v>152</v>
      </c>
      <c r="E977" s="235" t="s">
        <v>19</v>
      </c>
      <c r="F977" s="236" t="s">
        <v>757</v>
      </c>
      <c r="G977" s="233"/>
      <c r="H977" s="235" t="s">
        <v>19</v>
      </c>
      <c r="I977" s="237"/>
      <c r="J977" s="233"/>
      <c r="K977" s="233"/>
      <c r="L977" s="238"/>
      <c r="M977" s="239"/>
      <c r="N977" s="240"/>
      <c r="O977" s="240"/>
      <c r="P977" s="240"/>
      <c r="Q977" s="240"/>
      <c r="R977" s="240"/>
      <c r="S977" s="240"/>
      <c r="T977" s="241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2" t="s">
        <v>152</v>
      </c>
      <c r="AU977" s="242" t="s">
        <v>86</v>
      </c>
      <c r="AV977" s="13" t="s">
        <v>84</v>
      </c>
      <c r="AW977" s="13" t="s">
        <v>35</v>
      </c>
      <c r="AX977" s="13" t="s">
        <v>76</v>
      </c>
      <c r="AY977" s="242" t="s">
        <v>140</v>
      </c>
    </row>
    <row r="978" s="14" customFormat="1">
      <c r="A978" s="14"/>
      <c r="B978" s="243"/>
      <c r="C978" s="244"/>
      <c r="D978" s="234" t="s">
        <v>152</v>
      </c>
      <c r="E978" s="245" t="s">
        <v>19</v>
      </c>
      <c r="F978" s="246" t="s">
        <v>758</v>
      </c>
      <c r="G978" s="244"/>
      <c r="H978" s="247">
        <v>14.52</v>
      </c>
      <c r="I978" s="248"/>
      <c r="J978" s="244"/>
      <c r="K978" s="244"/>
      <c r="L978" s="249"/>
      <c r="M978" s="250"/>
      <c r="N978" s="251"/>
      <c r="O978" s="251"/>
      <c r="P978" s="251"/>
      <c r="Q978" s="251"/>
      <c r="R978" s="251"/>
      <c r="S978" s="251"/>
      <c r="T978" s="252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3" t="s">
        <v>152</v>
      </c>
      <c r="AU978" s="253" t="s">
        <v>86</v>
      </c>
      <c r="AV978" s="14" t="s">
        <v>86</v>
      </c>
      <c r="AW978" s="14" t="s">
        <v>35</v>
      </c>
      <c r="AX978" s="14" t="s">
        <v>76</v>
      </c>
      <c r="AY978" s="253" t="s">
        <v>140</v>
      </c>
    </row>
    <row r="979" s="15" customFormat="1">
      <c r="A979" s="15"/>
      <c r="B979" s="254"/>
      <c r="C979" s="255"/>
      <c r="D979" s="234" t="s">
        <v>152</v>
      </c>
      <c r="E979" s="256" t="s">
        <v>19</v>
      </c>
      <c r="F979" s="257" t="s">
        <v>162</v>
      </c>
      <c r="G979" s="255"/>
      <c r="H979" s="258">
        <v>14.52</v>
      </c>
      <c r="I979" s="259"/>
      <c r="J979" s="255"/>
      <c r="K979" s="255"/>
      <c r="L979" s="260"/>
      <c r="M979" s="261"/>
      <c r="N979" s="262"/>
      <c r="O979" s="262"/>
      <c r="P979" s="262"/>
      <c r="Q979" s="262"/>
      <c r="R979" s="262"/>
      <c r="S979" s="262"/>
      <c r="T979" s="263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264" t="s">
        <v>152</v>
      </c>
      <c r="AU979" s="264" t="s">
        <v>86</v>
      </c>
      <c r="AV979" s="15" t="s">
        <v>148</v>
      </c>
      <c r="AW979" s="15" t="s">
        <v>35</v>
      </c>
      <c r="AX979" s="15" t="s">
        <v>84</v>
      </c>
      <c r="AY979" s="264" t="s">
        <v>140</v>
      </c>
    </row>
    <row r="980" s="2" customFormat="1" ht="16.5" customHeight="1">
      <c r="A980" s="40"/>
      <c r="B980" s="41"/>
      <c r="C980" s="214" t="s">
        <v>759</v>
      </c>
      <c r="D980" s="277" t="s">
        <v>143</v>
      </c>
      <c r="E980" s="215" t="s">
        <v>760</v>
      </c>
      <c r="F980" s="216" t="s">
        <v>761</v>
      </c>
      <c r="G980" s="217" t="s">
        <v>146</v>
      </c>
      <c r="H980" s="218">
        <v>112.8</v>
      </c>
      <c r="I980" s="219"/>
      <c r="J980" s="220">
        <f>ROUND(I980*H980,2)</f>
        <v>0</v>
      </c>
      <c r="K980" s="216" t="s">
        <v>147</v>
      </c>
      <c r="L980" s="46"/>
      <c r="M980" s="221" t="s">
        <v>19</v>
      </c>
      <c r="N980" s="222" t="s">
        <v>47</v>
      </c>
      <c r="O980" s="86"/>
      <c r="P980" s="223">
        <f>O980*H980</f>
        <v>0</v>
      </c>
      <c r="Q980" s="223">
        <v>0</v>
      </c>
      <c r="R980" s="223">
        <f>Q980*H980</f>
        <v>0</v>
      </c>
      <c r="S980" s="223">
        <v>0</v>
      </c>
      <c r="T980" s="224">
        <f>S980*H980</f>
        <v>0</v>
      </c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R980" s="225" t="s">
        <v>418</v>
      </c>
      <c r="AT980" s="225" t="s">
        <v>143</v>
      </c>
      <c r="AU980" s="225" t="s">
        <v>86</v>
      </c>
      <c r="AY980" s="19" t="s">
        <v>140</v>
      </c>
      <c r="BE980" s="226">
        <f>IF(N980="základní",J980,0)</f>
        <v>0</v>
      </c>
      <c r="BF980" s="226">
        <f>IF(N980="snížená",J980,0)</f>
        <v>0</v>
      </c>
      <c r="BG980" s="226">
        <f>IF(N980="zákl. přenesená",J980,0)</f>
        <v>0</v>
      </c>
      <c r="BH980" s="226">
        <f>IF(N980="sníž. přenesená",J980,0)</f>
        <v>0</v>
      </c>
      <c r="BI980" s="226">
        <f>IF(N980="nulová",J980,0)</f>
        <v>0</v>
      </c>
      <c r="BJ980" s="19" t="s">
        <v>84</v>
      </c>
      <c r="BK980" s="226">
        <f>ROUND(I980*H980,2)</f>
        <v>0</v>
      </c>
      <c r="BL980" s="19" t="s">
        <v>418</v>
      </c>
      <c r="BM980" s="225" t="s">
        <v>762</v>
      </c>
    </row>
    <row r="981" s="2" customFormat="1">
      <c r="A981" s="40"/>
      <c r="B981" s="41"/>
      <c r="C981" s="42"/>
      <c r="D981" s="227" t="s">
        <v>150</v>
      </c>
      <c r="E981" s="42"/>
      <c r="F981" s="228" t="s">
        <v>763</v>
      </c>
      <c r="G981" s="42"/>
      <c r="H981" s="42"/>
      <c r="I981" s="229"/>
      <c r="J981" s="42"/>
      <c r="K981" s="42"/>
      <c r="L981" s="46"/>
      <c r="M981" s="230"/>
      <c r="N981" s="231"/>
      <c r="O981" s="86"/>
      <c r="P981" s="86"/>
      <c r="Q981" s="86"/>
      <c r="R981" s="86"/>
      <c r="S981" s="86"/>
      <c r="T981" s="87"/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T981" s="19" t="s">
        <v>150</v>
      </c>
      <c r="AU981" s="19" t="s">
        <v>86</v>
      </c>
    </row>
    <row r="982" s="13" customFormat="1">
      <c r="A982" s="13"/>
      <c r="B982" s="232"/>
      <c r="C982" s="233"/>
      <c r="D982" s="234" t="s">
        <v>152</v>
      </c>
      <c r="E982" s="235" t="s">
        <v>19</v>
      </c>
      <c r="F982" s="236" t="s">
        <v>764</v>
      </c>
      <c r="G982" s="233"/>
      <c r="H982" s="235" t="s">
        <v>19</v>
      </c>
      <c r="I982" s="237"/>
      <c r="J982" s="233"/>
      <c r="K982" s="233"/>
      <c r="L982" s="238"/>
      <c r="M982" s="239"/>
      <c r="N982" s="240"/>
      <c r="O982" s="240"/>
      <c r="P982" s="240"/>
      <c r="Q982" s="240"/>
      <c r="R982" s="240"/>
      <c r="S982" s="240"/>
      <c r="T982" s="241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2" t="s">
        <v>152</v>
      </c>
      <c r="AU982" s="242" t="s">
        <v>86</v>
      </c>
      <c r="AV982" s="13" t="s">
        <v>84</v>
      </c>
      <c r="AW982" s="13" t="s">
        <v>35</v>
      </c>
      <c r="AX982" s="13" t="s">
        <v>76</v>
      </c>
      <c r="AY982" s="242" t="s">
        <v>140</v>
      </c>
    </row>
    <row r="983" s="14" customFormat="1">
      <c r="A983" s="14"/>
      <c r="B983" s="243"/>
      <c r="C983" s="244"/>
      <c r="D983" s="234" t="s">
        <v>152</v>
      </c>
      <c r="E983" s="245" t="s">
        <v>19</v>
      </c>
      <c r="F983" s="246" t="s">
        <v>765</v>
      </c>
      <c r="G983" s="244"/>
      <c r="H983" s="247">
        <v>13.199999999999999</v>
      </c>
      <c r="I983" s="248"/>
      <c r="J983" s="244"/>
      <c r="K983" s="244"/>
      <c r="L983" s="249"/>
      <c r="M983" s="250"/>
      <c r="N983" s="251"/>
      <c r="O983" s="251"/>
      <c r="P983" s="251"/>
      <c r="Q983" s="251"/>
      <c r="R983" s="251"/>
      <c r="S983" s="251"/>
      <c r="T983" s="252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3" t="s">
        <v>152</v>
      </c>
      <c r="AU983" s="253" t="s">
        <v>86</v>
      </c>
      <c r="AV983" s="14" t="s">
        <v>86</v>
      </c>
      <c r="AW983" s="14" t="s">
        <v>35</v>
      </c>
      <c r="AX983" s="14" t="s">
        <v>76</v>
      </c>
      <c r="AY983" s="253" t="s">
        <v>140</v>
      </c>
    </row>
    <row r="984" s="13" customFormat="1">
      <c r="A984" s="13"/>
      <c r="B984" s="232"/>
      <c r="C984" s="233"/>
      <c r="D984" s="234" t="s">
        <v>152</v>
      </c>
      <c r="E984" s="235" t="s">
        <v>19</v>
      </c>
      <c r="F984" s="236" t="s">
        <v>766</v>
      </c>
      <c r="G984" s="233"/>
      <c r="H984" s="235" t="s">
        <v>19</v>
      </c>
      <c r="I984" s="237"/>
      <c r="J984" s="233"/>
      <c r="K984" s="233"/>
      <c r="L984" s="238"/>
      <c r="M984" s="239"/>
      <c r="N984" s="240"/>
      <c r="O984" s="240"/>
      <c r="P984" s="240"/>
      <c r="Q984" s="240"/>
      <c r="R984" s="240"/>
      <c r="S984" s="240"/>
      <c r="T984" s="241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2" t="s">
        <v>152</v>
      </c>
      <c r="AU984" s="242" t="s">
        <v>86</v>
      </c>
      <c r="AV984" s="13" t="s">
        <v>84</v>
      </c>
      <c r="AW984" s="13" t="s">
        <v>35</v>
      </c>
      <c r="AX984" s="13" t="s">
        <v>76</v>
      </c>
      <c r="AY984" s="242" t="s">
        <v>140</v>
      </c>
    </row>
    <row r="985" s="14" customFormat="1">
      <c r="A985" s="14"/>
      <c r="B985" s="243"/>
      <c r="C985" s="244"/>
      <c r="D985" s="234" t="s">
        <v>152</v>
      </c>
      <c r="E985" s="245" t="s">
        <v>19</v>
      </c>
      <c r="F985" s="246" t="s">
        <v>387</v>
      </c>
      <c r="G985" s="244"/>
      <c r="H985" s="247">
        <v>12</v>
      </c>
      <c r="I985" s="248"/>
      <c r="J985" s="244"/>
      <c r="K985" s="244"/>
      <c r="L985" s="249"/>
      <c r="M985" s="250"/>
      <c r="N985" s="251"/>
      <c r="O985" s="251"/>
      <c r="P985" s="251"/>
      <c r="Q985" s="251"/>
      <c r="R985" s="251"/>
      <c r="S985" s="251"/>
      <c r="T985" s="252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3" t="s">
        <v>152</v>
      </c>
      <c r="AU985" s="253" t="s">
        <v>86</v>
      </c>
      <c r="AV985" s="14" t="s">
        <v>86</v>
      </c>
      <c r="AW985" s="14" t="s">
        <v>35</v>
      </c>
      <c r="AX985" s="14" t="s">
        <v>76</v>
      </c>
      <c r="AY985" s="253" t="s">
        <v>140</v>
      </c>
    </row>
    <row r="986" s="13" customFormat="1">
      <c r="A986" s="13"/>
      <c r="B986" s="232"/>
      <c r="C986" s="233"/>
      <c r="D986" s="234" t="s">
        <v>152</v>
      </c>
      <c r="E986" s="235" t="s">
        <v>19</v>
      </c>
      <c r="F986" s="236" t="s">
        <v>767</v>
      </c>
      <c r="G986" s="233"/>
      <c r="H986" s="235" t="s">
        <v>19</v>
      </c>
      <c r="I986" s="237"/>
      <c r="J986" s="233"/>
      <c r="K986" s="233"/>
      <c r="L986" s="238"/>
      <c r="M986" s="239"/>
      <c r="N986" s="240"/>
      <c r="O986" s="240"/>
      <c r="P986" s="240"/>
      <c r="Q986" s="240"/>
      <c r="R986" s="240"/>
      <c r="S986" s="240"/>
      <c r="T986" s="241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2" t="s">
        <v>152</v>
      </c>
      <c r="AU986" s="242" t="s">
        <v>86</v>
      </c>
      <c r="AV986" s="13" t="s">
        <v>84</v>
      </c>
      <c r="AW986" s="13" t="s">
        <v>35</v>
      </c>
      <c r="AX986" s="13" t="s">
        <v>76</v>
      </c>
      <c r="AY986" s="242" t="s">
        <v>140</v>
      </c>
    </row>
    <row r="987" s="14" customFormat="1">
      <c r="A987" s="14"/>
      <c r="B987" s="243"/>
      <c r="C987" s="244"/>
      <c r="D987" s="234" t="s">
        <v>152</v>
      </c>
      <c r="E987" s="245" t="s">
        <v>19</v>
      </c>
      <c r="F987" s="246" t="s">
        <v>768</v>
      </c>
      <c r="G987" s="244"/>
      <c r="H987" s="247">
        <v>4.7999999999999998</v>
      </c>
      <c r="I987" s="248"/>
      <c r="J987" s="244"/>
      <c r="K987" s="244"/>
      <c r="L987" s="249"/>
      <c r="M987" s="250"/>
      <c r="N987" s="251"/>
      <c r="O987" s="251"/>
      <c r="P987" s="251"/>
      <c r="Q987" s="251"/>
      <c r="R987" s="251"/>
      <c r="S987" s="251"/>
      <c r="T987" s="252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3" t="s">
        <v>152</v>
      </c>
      <c r="AU987" s="253" t="s">
        <v>86</v>
      </c>
      <c r="AV987" s="14" t="s">
        <v>86</v>
      </c>
      <c r="AW987" s="14" t="s">
        <v>35</v>
      </c>
      <c r="AX987" s="14" t="s">
        <v>76</v>
      </c>
      <c r="AY987" s="253" t="s">
        <v>140</v>
      </c>
    </row>
    <row r="988" s="13" customFormat="1">
      <c r="A988" s="13"/>
      <c r="B988" s="232"/>
      <c r="C988" s="233"/>
      <c r="D988" s="234" t="s">
        <v>152</v>
      </c>
      <c r="E988" s="235" t="s">
        <v>19</v>
      </c>
      <c r="F988" s="236" t="s">
        <v>769</v>
      </c>
      <c r="G988" s="233"/>
      <c r="H988" s="235" t="s">
        <v>19</v>
      </c>
      <c r="I988" s="237"/>
      <c r="J988" s="233"/>
      <c r="K988" s="233"/>
      <c r="L988" s="238"/>
      <c r="M988" s="239"/>
      <c r="N988" s="240"/>
      <c r="O988" s="240"/>
      <c r="P988" s="240"/>
      <c r="Q988" s="240"/>
      <c r="R988" s="240"/>
      <c r="S988" s="240"/>
      <c r="T988" s="241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2" t="s">
        <v>152</v>
      </c>
      <c r="AU988" s="242" t="s">
        <v>86</v>
      </c>
      <c r="AV988" s="13" t="s">
        <v>84</v>
      </c>
      <c r="AW988" s="13" t="s">
        <v>35</v>
      </c>
      <c r="AX988" s="13" t="s">
        <v>76</v>
      </c>
      <c r="AY988" s="242" t="s">
        <v>140</v>
      </c>
    </row>
    <row r="989" s="14" customFormat="1">
      <c r="A989" s="14"/>
      <c r="B989" s="243"/>
      <c r="C989" s="244"/>
      <c r="D989" s="234" t="s">
        <v>152</v>
      </c>
      <c r="E989" s="245" t="s">
        <v>19</v>
      </c>
      <c r="F989" s="246" t="s">
        <v>768</v>
      </c>
      <c r="G989" s="244"/>
      <c r="H989" s="247">
        <v>4.7999999999999998</v>
      </c>
      <c r="I989" s="248"/>
      <c r="J989" s="244"/>
      <c r="K989" s="244"/>
      <c r="L989" s="249"/>
      <c r="M989" s="250"/>
      <c r="N989" s="251"/>
      <c r="O989" s="251"/>
      <c r="P989" s="251"/>
      <c r="Q989" s="251"/>
      <c r="R989" s="251"/>
      <c r="S989" s="251"/>
      <c r="T989" s="252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3" t="s">
        <v>152</v>
      </c>
      <c r="AU989" s="253" t="s">
        <v>86</v>
      </c>
      <c r="AV989" s="14" t="s">
        <v>86</v>
      </c>
      <c r="AW989" s="14" t="s">
        <v>35</v>
      </c>
      <c r="AX989" s="14" t="s">
        <v>76</v>
      </c>
      <c r="AY989" s="253" t="s">
        <v>140</v>
      </c>
    </row>
    <row r="990" s="13" customFormat="1">
      <c r="A990" s="13"/>
      <c r="B990" s="232"/>
      <c r="C990" s="233"/>
      <c r="D990" s="234" t="s">
        <v>152</v>
      </c>
      <c r="E990" s="235" t="s">
        <v>19</v>
      </c>
      <c r="F990" s="236" t="s">
        <v>770</v>
      </c>
      <c r="G990" s="233"/>
      <c r="H990" s="235" t="s">
        <v>19</v>
      </c>
      <c r="I990" s="237"/>
      <c r="J990" s="233"/>
      <c r="K990" s="233"/>
      <c r="L990" s="238"/>
      <c r="M990" s="239"/>
      <c r="N990" s="240"/>
      <c r="O990" s="240"/>
      <c r="P990" s="240"/>
      <c r="Q990" s="240"/>
      <c r="R990" s="240"/>
      <c r="S990" s="240"/>
      <c r="T990" s="241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2" t="s">
        <v>152</v>
      </c>
      <c r="AU990" s="242" t="s">
        <v>86</v>
      </c>
      <c r="AV990" s="13" t="s">
        <v>84</v>
      </c>
      <c r="AW990" s="13" t="s">
        <v>35</v>
      </c>
      <c r="AX990" s="13" t="s">
        <v>76</v>
      </c>
      <c r="AY990" s="242" t="s">
        <v>140</v>
      </c>
    </row>
    <row r="991" s="14" customFormat="1">
      <c r="A991" s="14"/>
      <c r="B991" s="243"/>
      <c r="C991" s="244"/>
      <c r="D991" s="234" t="s">
        <v>152</v>
      </c>
      <c r="E991" s="245" t="s">
        <v>19</v>
      </c>
      <c r="F991" s="246" t="s">
        <v>386</v>
      </c>
      <c r="G991" s="244"/>
      <c r="H991" s="247">
        <v>6</v>
      </c>
      <c r="I991" s="248"/>
      <c r="J991" s="244"/>
      <c r="K991" s="244"/>
      <c r="L991" s="249"/>
      <c r="M991" s="250"/>
      <c r="N991" s="251"/>
      <c r="O991" s="251"/>
      <c r="P991" s="251"/>
      <c r="Q991" s="251"/>
      <c r="R991" s="251"/>
      <c r="S991" s="251"/>
      <c r="T991" s="252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3" t="s">
        <v>152</v>
      </c>
      <c r="AU991" s="253" t="s">
        <v>86</v>
      </c>
      <c r="AV991" s="14" t="s">
        <v>86</v>
      </c>
      <c r="AW991" s="14" t="s">
        <v>35</v>
      </c>
      <c r="AX991" s="14" t="s">
        <v>76</v>
      </c>
      <c r="AY991" s="253" t="s">
        <v>140</v>
      </c>
    </row>
    <row r="992" s="13" customFormat="1">
      <c r="A992" s="13"/>
      <c r="B992" s="232"/>
      <c r="C992" s="233"/>
      <c r="D992" s="234" t="s">
        <v>152</v>
      </c>
      <c r="E992" s="235" t="s">
        <v>19</v>
      </c>
      <c r="F992" s="236" t="s">
        <v>771</v>
      </c>
      <c r="G992" s="233"/>
      <c r="H992" s="235" t="s">
        <v>19</v>
      </c>
      <c r="I992" s="237"/>
      <c r="J992" s="233"/>
      <c r="K992" s="233"/>
      <c r="L992" s="238"/>
      <c r="M992" s="239"/>
      <c r="N992" s="240"/>
      <c r="O992" s="240"/>
      <c r="P992" s="240"/>
      <c r="Q992" s="240"/>
      <c r="R992" s="240"/>
      <c r="S992" s="240"/>
      <c r="T992" s="241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2" t="s">
        <v>152</v>
      </c>
      <c r="AU992" s="242" t="s">
        <v>86</v>
      </c>
      <c r="AV992" s="13" t="s">
        <v>84</v>
      </c>
      <c r="AW992" s="13" t="s">
        <v>35</v>
      </c>
      <c r="AX992" s="13" t="s">
        <v>76</v>
      </c>
      <c r="AY992" s="242" t="s">
        <v>140</v>
      </c>
    </row>
    <row r="993" s="14" customFormat="1">
      <c r="A993" s="14"/>
      <c r="B993" s="243"/>
      <c r="C993" s="244"/>
      <c r="D993" s="234" t="s">
        <v>152</v>
      </c>
      <c r="E993" s="245" t="s">
        <v>19</v>
      </c>
      <c r="F993" s="246" t="s">
        <v>386</v>
      </c>
      <c r="G993" s="244"/>
      <c r="H993" s="247">
        <v>6</v>
      </c>
      <c r="I993" s="248"/>
      <c r="J993" s="244"/>
      <c r="K993" s="244"/>
      <c r="L993" s="249"/>
      <c r="M993" s="250"/>
      <c r="N993" s="251"/>
      <c r="O993" s="251"/>
      <c r="P993" s="251"/>
      <c r="Q993" s="251"/>
      <c r="R993" s="251"/>
      <c r="S993" s="251"/>
      <c r="T993" s="252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3" t="s">
        <v>152</v>
      </c>
      <c r="AU993" s="253" t="s">
        <v>86</v>
      </c>
      <c r="AV993" s="14" t="s">
        <v>86</v>
      </c>
      <c r="AW993" s="14" t="s">
        <v>35</v>
      </c>
      <c r="AX993" s="14" t="s">
        <v>76</v>
      </c>
      <c r="AY993" s="253" t="s">
        <v>140</v>
      </c>
    </row>
    <row r="994" s="13" customFormat="1">
      <c r="A994" s="13"/>
      <c r="B994" s="232"/>
      <c r="C994" s="233"/>
      <c r="D994" s="234" t="s">
        <v>152</v>
      </c>
      <c r="E994" s="235" t="s">
        <v>19</v>
      </c>
      <c r="F994" s="236" t="s">
        <v>772</v>
      </c>
      <c r="G994" s="233"/>
      <c r="H994" s="235" t="s">
        <v>19</v>
      </c>
      <c r="I994" s="237"/>
      <c r="J994" s="233"/>
      <c r="K994" s="233"/>
      <c r="L994" s="238"/>
      <c r="M994" s="239"/>
      <c r="N994" s="240"/>
      <c r="O994" s="240"/>
      <c r="P994" s="240"/>
      <c r="Q994" s="240"/>
      <c r="R994" s="240"/>
      <c r="S994" s="240"/>
      <c r="T994" s="241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2" t="s">
        <v>152</v>
      </c>
      <c r="AU994" s="242" t="s">
        <v>86</v>
      </c>
      <c r="AV994" s="13" t="s">
        <v>84</v>
      </c>
      <c r="AW994" s="13" t="s">
        <v>35</v>
      </c>
      <c r="AX994" s="13" t="s">
        <v>76</v>
      </c>
      <c r="AY994" s="242" t="s">
        <v>140</v>
      </c>
    </row>
    <row r="995" s="14" customFormat="1">
      <c r="A995" s="14"/>
      <c r="B995" s="243"/>
      <c r="C995" s="244"/>
      <c r="D995" s="234" t="s">
        <v>152</v>
      </c>
      <c r="E995" s="245" t="s">
        <v>19</v>
      </c>
      <c r="F995" s="246" t="s">
        <v>773</v>
      </c>
      <c r="G995" s="244"/>
      <c r="H995" s="247">
        <v>49.600000000000001</v>
      </c>
      <c r="I995" s="248"/>
      <c r="J995" s="244"/>
      <c r="K995" s="244"/>
      <c r="L995" s="249"/>
      <c r="M995" s="250"/>
      <c r="N995" s="251"/>
      <c r="O995" s="251"/>
      <c r="P995" s="251"/>
      <c r="Q995" s="251"/>
      <c r="R995" s="251"/>
      <c r="S995" s="251"/>
      <c r="T995" s="252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3" t="s">
        <v>152</v>
      </c>
      <c r="AU995" s="253" t="s">
        <v>86</v>
      </c>
      <c r="AV995" s="14" t="s">
        <v>86</v>
      </c>
      <c r="AW995" s="14" t="s">
        <v>35</v>
      </c>
      <c r="AX995" s="14" t="s">
        <v>76</v>
      </c>
      <c r="AY995" s="253" t="s">
        <v>140</v>
      </c>
    </row>
    <row r="996" s="13" customFormat="1">
      <c r="A996" s="13"/>
      <c r="B996" s="232"/>
      <c r="C996" s="233"/>
      <c r="D996" s="234" t="s">
        <v>152</v>
      </c>
      <c r="E996" s="235" t="s">
        <v>19</v>
      </c>
      <c r="F996" s="236" t="s">
        <v>774</v>
      </c>
      <c r="G996" s="233"/>
      <c r="H996" s="235" t="s">
        <v>19</v>
      </c>
      <c r="I996" s="237"/>
      <c r="J996" s="233"/>
      <c r="K996" s="233"/>
      <c r="L996" s="238"/>
      <c r="M996" s="239"/>
      <c r="N996" s="240"/>
      <c r="O996" s="240"/>
      <c r="P996" s="240"/>
      <c r="Q996" s="240"/>
      <c r="R996" s="240"/>
      <c r="S996" s="240"/>
      <c r="T996" s="241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2" t="s">
        <v>152</v>
      </c>
      <c r="AU996" s="242" t="s">
        <v>86</v>
      </c>
      <c r="AV996" s="13" t="s">
        <v>84</v>
      </c>
      <c r="AW996" s="13" t="s">
        <v>35</v>
      </c>
      <c r="AX996" s="13" t="s">
        <v>76</v>
      </c>
      <c r="AY996" s="242" t="s">
        <v>140</v>
      </c>
    </row>
    <row r="997" s="14" customFormat="1">
      <c r="A997" s="14"/>
      <c r="B997" s="243"/>
      <c r="C997" s="244"/>
      <c r="D997" s="234" t="s">
        <v>152</v>
      </c>
      <c r="E997" s="245" t="s">
        <v>19</v>
      </c>
      <c r="F997" s="246" t="s">
        <v>390</v>
      </c>
      <c r="G997" s="244"/>
      <c r="H997" s="247">
        <v>6.7999999999999998</v>
      </c>
      <c r="I997" s="248"/>
      <c r="J997" s="244"/>
      <c r="K997" s="244"/>
      <c r="L997" s="249"/>
      <c r="M997" s="250"/>
      <c r="N997" s="251"/>
      <c r="O997" s="251"/>
      <c r="P997" s="251"/>
      <c r="Q997" s="251"/>
      <c r="R997" s="251"/>
      <c r="S997" s="251"/>
      <c r="T997" s="252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3" t="s">
        <v>152</v>
      </c>
      <c r="AU997" s="253" t="s">
        <v>86</v>
      </c>
      <c r="AV997" s="14" t="s">
        <v>86</v>
      </c>
      <c r="AW997" s="14" t="s">
        <v>35</v>
      </c>
      <c r="AX997" s="14" t="s">
        <v>76</v>
      </c>
      <c r="AY997" s="253" t="s">
        <v>140</v>
      </c>
    </row>
    <row r="998" s="13" customFormat="1">
      <c r="A998" s="13"/>
      <c r="B998" s="232"/>
      <c r="C998" s="233"/>
      <c r="D998" s="234" t="s">
        <v>152</v>
      </c>
      <c r="E998" s="235" t="s">
        <v>19</v>
      </c>
      <c r="F998" s="236" t="s">
        <v>775</v>
      </c>
      <c r="G998" s="233"/>
      <c r="H998" s="235" t="s">
        <v>19</v>
      </c>
      <c r="I998" s="237"/>
      <c r="J998" s="233"/>
      <c r="K998" s="233"/>
      <c r="L998" s="238"/>
      <c r="M998" s="239"/>
      <c r="N998" s="240"/>
      <c r="O998" s="240"/>
      <c r="P998" s="240"/>
      <c r="Q998" s="240"/>
      <c r="R998" s="240"/>
      <c r="S998" s="240"/>
      <c r="T998" s="241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2" t="s">
        <v>152</v>
      </c>
      <c r="AU998" s="242" t="s">
        <v>86</v>
      </c>
      <c r="AV998" s="13" t="s">
        <v>84</v>
      </c>
      <c r="AW998" s="13" t="s">
        <v>35</v>
      </c>
      <c r="AX998" s="13" t="s">
        <v>76</v>
      </c>
      <c r="AY998" s="242" t="s">
        <v>140</v>
      </c>
    </row>
    <row r="999" s="14" customFormat="1">
      <c r="A999" s="14"/>
      <c r="B999" s="243"/>
      <c r="C999" s="244"/>
      <c r="D999" s="234" t="s">
        <v>152</v>
      </c>
      <c r="E999" s="245" t="s">
        <v>19</v>
      </c>
      <c r="F999" s="246" t="s">
        <v>776</v>
      </c>
      <c r="G999" s="244"/>
      <c r="H999" s="247">
        <v>9.5999999999999996</v>
      </c>
      <c r="I999" s="248"/>
      <c r="J999" s="244"/>
      <c r="K999" s="244"/>
      <c r="L999" s="249"/>
      <c r="M999" s="250"/>
      <c r="N999" s="251"/>
      <c r="O999" s="251"/>
      <c r="P999" s="251"/>
      <c r="Q999" s="251"/>
      <c r="R999" s="251"/>
      <c r="S999" s="251"/>
      <c r="T999" s="252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3" t="s">
        <v>152</v>
      </c>
      <c r="AU999" s="253" t="s">
        <v>86</v>
      </c>
      <c r="AV999" s="14" t="s">
        <v>86</v>
      </c>
      <c r="AW999" s="14" t="s">
        <v>35</v>
      </c>
      <c r="AX999" s="14" t="s">
        <v>76</v>
      </c>
      <c r="AY999" s="253" t="s">
        <v>140</v>
      </c>
    </row>
    <row r="1000" s="15" customFormat="1">
      <c r="A1000" s="15"/>
      <c r="B1000" s="254"/>
      <c r="C1000" s="255"/>
      <c r="D1000" s="234" t="s">
        <v>152</v>
      </c>
      <c r="E1000" s="256" t="s">
        <v>19</v>
      </c>
      <c r="F1000" s="257" t="s">
        <v>162</v>
      </c>
      <c r="G1000" s="255"/>
      <c r="H1000" s="258">
        <v>112.8</v>
      </c>
      <c r="I1000" s="259"/>
      <c r="J1000" s="255"/>
      <c r="K1000" s="255"/>
      <c r="L1000" s="260"/>
      <c r="M1000" s="261"/>
      <c r="N1000" s="262"/>
      <c r="O1000" s="262"/>
      <c r="P1000" s="262"/>
      <c r="Q1000" s="262"/>
      <c r="R1000" s="262"/>
      <c r="S1000" s="262"/>
      <c r="T1000" s="263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T1000" s="264" t="s">
        <v>152</v>
      </c>
      <c r="AU1000" s="264" t="s">
        <v>86</v>
      </c>
      <c r="AV1000" s="15" t="s">
        <v>148</v>
      </c>
      <c r="AW1000" s="15" t="s">
        <v>35</v>
      </c>
      <c r="AX1000" s="15" t="s">
        <v>84</v>
      </c>
      <c r="AY1000" s="264" t="s">
        <v>140</v>
      </c>
    </row>
    <row r="1001" s="2" customFormat="1" ht="16.5" customHeight="1">
      <c r="A1001" s="40"/>
      <c r="B1001" s="41"/>
      <c r="C1001" s="265" t="s">
        <v>777</v>
      </c>
      <c r="D1001" s="278" t="s">
        <v>521</v>
      </c>
      <c r="E1001" s="266" t="s">
        <v>778</v>
      </c>
      <c r="F1001" s="267" t="s">
        <v>779</v>
      </c>
      <c r="G1001" s="268" t="s">
        <v>146</v>
      </c>
      <c r="H1001" s="269">
        <v>112.8</v>
      </c>
      <c r="I1001" s="270"/>
      <c r="J1001" s="271">
        <f>ROUND(I1001*H1001,2)</f>
        <v>0</v>
      </c>
      <c r="K1001" s="267" t="s">
        <v>147</v>
      </c>
      <c r="L1001" s="272"/>
      <c r="M1001" s="273" t="s">
        <v>19</v>
      </c>
      <c r="N1001" s="274" t="s">
        <v>47</v>
      </c>
      <c r="O1001" s="86"/>
      <c r="P1001" s="223">
        <f>O1001*H1001</f>
        <v>0</v>
      </c>
      <c r="Q1001" s="223">
        <v>0.0012999999999999999</v>
      </c>
      <c r="R1001" s="223">
        <f>Q1001*H1001</f>
        <v>0.14663999999999999</v>
      </c>
      <c r="S1001" s="223">
        <v>0</v>
      </c>
      <c r="T1001" s="224">
        <f>S1001*H1001</f>
        <v>0</v>
      </c>
      <c r="U1001" s="40"/>
      <c r="V1001" s="40"/>
      <c r="W1001" s="40"/>
      <c r="X1001" s="40"/>
      <c r="Y1001" s="40"/>
      <c r="Z1001" s="40"/>
      <c r="AA1001" s="40"/>
      <c r="AB1001" s="40"/>
      <c r="AC1001" s="40"/>
      <c r="AD1001" s="40"/>
      <c r="AE1001" s="40"/>
      <c r="AR1001" s="225" t="s">
        <v>524</v>
      </c>
      <c r="AT1001" s="225" t="s">
        <v>521</v>
      </c>
      <c r="AU1001" s="225" t="s">
        <v>86</v>
      </c>
      <c r="AY1001" s="19" t="s">
        <v>140</v>
      </c>
      <c r="BE1001" s="226">
        <f>IF(N1001="základní",J1001,0)</f>
        <v>0</v>
      </c>
      <c r="BF1001" s="226">
        <f>IF(N1001="snížená",J1001,0)</f>
        <v>0</v>
      </c>
      <c r="BG1001" s="226">
        <f>IF(N1001="zákl. přenesená",J1001,0)</f>
        <v>0</v>
      </c>
      <c r="BH1001" s="226">
        <f>IF(N1001="sníž. přenesená",J1001,0)</f>
        <v>0</v>
      </c>
      <c r="BI1001" s="226">
        <f>IF(N1001="nulová",J1001,0)</f>
        <v>0</v>
      </c>
      <c r="BJ1001" s="19" t="s">
        <v>84</v>
      </c>
      <c r="BK1001" s="226">
        <f>ROUND(I1001*H1001,2)</f>
        <v>0</v>
      </c>
      <c r="BL1001" s="19" t="s">
        <v>418</v>
      </c>
      <c r="BM1001" s="225" t="s">
        <v>780</v>
      </c>
    </row>
    <row r="1002" s="13" customFormat="1">
      <c r="A1002" s="13"/>
      <c r="B1002" s="232"/>
      <c r="C1002" s="233"/>
      <c r="D1002" s="234" t="s">
        <v>152</v>
      </c>
      <c r="E1002" s="235" t="s">
        <v>19</v>
      </c>
      <c r="F1002" s="236" t="s">
        <v>764</v>
      </c>
      <c r="G1002" s="233"/>
      <c r="H1002" s="235" t="s">
        <v>19</v>
      </c>
      <c r="I1002" s="237"/>
      <c r="J1002" s="233"/>
      <c r="K1002" s="233"/>
      <c r="L1002" s="238"/>
      <c r="M1002" s="239"/>
      <c r="N1002" s="240"/>
      <c r="O1002" s="240"/>
      <c r="P1002" s="240"/>
      <c r="Q1002" s="240"/>
      <c r="R1002" s="240"/>
      <c r="S1002" s="240"/>
      <c r="T1002" s="241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2" t="s">
        <v>152</v>
      </c>
      <c r="AU1002" s="242" t="s">
        <v>86</v>
      </c>
      <c r="AV1002" s="13" t="s">
        <v>84</v>
      </c>
      <c r="AW1002" s="13" t="s">
        <v>35</v>
      </c>
      <c r="AX1002" s="13" t="s">
        <v>76</v>
      </c>
      <c r="AY1002" s="242" t="s">
        <v>140</v>
      </c>
    </row>
    <row r="1003" s="14" customFormat="1">
      <c r="A1003" s="14"/>
      <c r="B1003" s="243"/>
      <c r="C1003" s="244"/>
      <c r="D1003" s="234" t="s">
        <v>152</v>
      </c>
      <c r="E1003" s="245" t="s">
        <v>19</v>
      </c>
      <c r="F1003" s="246" t="s">
        <v>765</v>
      </c>
      <c r="G1003" s="244"/>
      <c r="H1003" s="247">
        <v>13.199999999999999</v>
      </c>
      <c r="I1003" s="248"/>
      <c r="J1003" s="244"/>
      <c r="K1003" s="244"/>
      <c r="L1003" s="249"/>
      <c r="M1003" s="250"/>
      <c r="N1003" s="251"/>
      <c r="O1003" s="251"/>
      <c r="P1003" s="251"/>
      <c r="Q1003" s="251"/>
      <c r="R1003" s="251"/>
      <c r="S1003" s="251"/>
      <c r="T1003" s="252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3" t="s">
        <v>152</v>
      </c>
      <c r="AU1003" s="253" t="s">
        <v>86</v>
      </c>
      <c r="AV1003" s="14" t="s">
        <v>86</v>
      </c>
      <c r="AW1003" s="14" t="s">
        <v>35</v>
      </c>
      <c r="AX1003" s="14" t="s">
        <v>76</v>
      </c>
      <c r="AY1003" s="253" t="s">
        <v>140</v>
      </c>
    </row>
    <row r="1004" s="13" customFormat="1">
      <c r="A1004" s="13"/>
      <c r="B1004" s="232"/>
      <c r="C1004" s="233"/>
      <c r="D1004" s="234" t="s">
        <v>152</v>
      </c>
      <c r="E1004" s="235" t="s">
        <v>19</v>
      </c>
      <c r="F1004" s="236" t="s">
        <v>766</v>
      </c>
      <c r="G1004" s="233"/>
      <c r="H1004" s="235" t="s">
        <v>19</v>
      </c>
      <c r="I1004" s="237"/>
      <c r="J1004" s="233"/>
      <c r="K1004" s="233"/>
      <c r="L1004" s="238"/>
      <c r="M1004" s="239"/>
      <c r="N1004" s="240"/>
      <c r="O1004" s="240"/>
      <c r="P1004" s="240"/>
      <c r="Q1004" s="240"/>
      <c r="R1004" s="240"/>
      <c r="S1004" s="240"/>
      <c r="T1004" s="241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2" t="s">
        <v>152</v>
      </c>
      <c r="AU1004" s="242" t="s">
        <v>86</v>
      </c>
      <c r="AV1004" s="13" t="s">
        <v>84</v>
      </c>
      <c r="AW1004" s="13" t="s">
        <v>35</v>
      </c>
      <c r="AX1004" s="13" t="s">
        <v>76</v>
      </c>
      <c r="AY1004" s="242" t="s">
        <v>140</v>
      </c>
    </row>
    <row r="1005" s="14" customFormat="1">
      <c r="A1005" s="14"/>
      <c r="B1005" s="243"/>
      <c r="C1005" s="244"/>
      <c r="D1005" s="234" t="s">
        <v>152</v>
      </c>
      <c r="E1005" s="245" t="s">
        <v>19</v>
      </c>
      <c r="F1005" s="246" t="s">
        <v>387</v>
      </c>
      <c r="G1005" s="244"/>
      <c r="H1005" s="247">
        <v>12</v>
      </c>
      <c r="I1005" s="248"/>
      <c r="J1005" s="244"/>
      <c r="K1005" s="244"/>
      <c r="L1005" s="249"/>
      <c r="M1005" s="250"/>
      <c r="N1005" s="251"/>
      <c r="O1005" s="251"/>
      <c r="P1005" s="251"/>
      <c r="Q1005" s="251"/>
      <c r="R1005" s="251"/>
      <c r="S1005" s="251"/>
      <c r="T1005" s="252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3" t="s">
        <v>152</v>
      </c>
      <c r="AU1005" s="253" t="s">
        <v>86</v>
      </c>
      <c r="AV1005" s="14" t="s">
        <v>86</v>
      </c>
      <c r="AW1005" s="14" t="s">
        <v>35</v>
      </c>
      <c r="AX1005" s="14" t="s">
        <v>76</v>
      </c>
      <c r="AY1005" s="253" t="s">
        <v>140</v>
      </c>
    </row>
    <row r="1006" s="13" customFormat="1">
      <c r="A1006" s="13"/>
      <c r="B1006" s="232"/>
      <c r="C1006" s="233"/>
      <c r="D1006" s="234" t="s">
        <v>152</v>
      </c>
      <c r="E1006" s="235" t="s">
        <v>19</v>
      </c>
      <c r="F1006" s="236" t="s">
        <v>767</v>
      </c>
      <c r="G1006" s="233"/>
      <c r="H1006" s="235" t="s">
        <v>19</v>
      </c>
      <c r="I1006" s="237"/>
      <c r="J1006" s="233"/>
      <c r="K1006" s="233"/>
      <c r="L1006" s="238"/>
      <c r="M1006" s="239"/>
      <c r="N1006" s="240"/>
      <c r="O1006" s="240"/>
      <c r="P1006" s="240"/>
      <c r="Q1006" s="240"/>
      <c r="R1006" s="240"/>
      <c r="S1006" s="240"/>
      <c r="T1006" s="241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2" t="s">
        <v>152</v>
      </c>
      <c r="AU1006" s="242" t="s">
        <v>86</v>
      </c>
      <c r="AV1006" s="13" t="s">
        <v>84</v>
      </c>
      <c r="AW1006" s="13" t="s">
        <v>35</v>
      </c>
      <c r="AX1006" s="13" t="s">
        <v>76</v>
      </c>
      <c r="AY1006" s="242" t="s">
        <v>140</v>
      </c>
    </row>
    <row r="1007" s="14" customFormat="1">
      <c r="A1007" s="14"/>
      <c r="B1007" s="243"/>
      <c r="C1007" s="244"/>
      <c r="D1007" s="234" t="s">
        <v>152</v>
      </c>
      <c r="E1007" s="245" t="s">
        <v>19</v>
      </c>
      <c r="F1007" s="246" t="s">
        <v>768</v>
      </c>
      <c r="G1007" s="244"/>
      <c r="H1007" s="247">
        <v>4.7999999999999998</v>
      </c>
      <c r="I1007" s="248"/>
      <c r="J1007" s="244"/>
      <c r="K1007" s="244"/>
      <c r="L1007" s="249"/>
      <c r="M1007" s="250"/>
      <c r="N1007" s="251"/>
      <c r="O1007" s="251"/>
      <c r="P1007" s="251"/>
      <c r="Q1007" s="251"/>
      <c r="R1007" s="251"/>
      <c r="S1007" s="251"/>
      <c r="T1007" s="252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3" t="s">
        <v>152</v>
      </c>
      <c r="AU1007" s="253" t="s">
        <v>86</v>
      </c>
      <c r="AV1007" s="14" t="s">
        <v>86</v>
      </c>
      <c r="AW1007" s="14" t="s">
        <v>35</v>
      </c>
      <c r="AX1007" s="14" t="s">
        <v>76</v>
      </c>
      <c r="AY1007" s="253" t="s">
        <v>140</v>
      </c>
    </row>
    <row r="1008" s="13" customFormat="1">
      <c r="A1008" s="13"/>
      <c r="B1008" s="232"/>
      <c r="C1008" s="233"/>
      <c r="D1008" s="234" t="s">
        <v>152</v>
      </c>
      <c r="E1008" s="235" t="s">
        <v>19</v>
      </c>
      <c r="F1008" s="236" t="s">
        <v>769</v>
      </c>
      <c r="G1008" s="233"/>
      <c r="H1008" s="235" t="s">
        <v>19</v>
      </c>
      <c r="I1008" s="237"/>
      <c r="J1008" s="233"/>
      <c r="K1008" s="233"/>
      <c r="L1008" s="238"/>
      <c r="M1008" s="239"/>
      <c r="N1008" s="240"/>
      <c r="O1008" s="240"/>
      <c r="P1008" s="240"/>
      <c r="Q1008" s="240"/>
      <c r="R1008" s="240"/>
      <c r="S1008" s="240"/>
      <c r="T1008" s="241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2" t="s">
        <v>152</v>
      </c>
      <c r="AU1008" s="242" t="s">
        <v>86</v>
      </c>
      <c r="AV1008" s="13" t="s">
        <v>84</v>
      </c>
      <c r="AW1008" s="13" t="s">
        <v>35</v>
      </c>
      <c r="AX1008" s="13" t="s">
        <v>76</v>
      </c>
      <c r="AY1008" s="242" t="s">
        <v>140</v>
      </c>
    </row>
    <row r="1009" s="14" customFormat="1">
      <c r="A1009" s="14"/>
      <c r="B1009" s="243"/>
      <c r="C1009" s="244"/>
      <c r="D1009" s="234" t="s">
        <v>152</v>
      </c>
      <c r="E1009" s="245" t="s">
        <v>19</v>
      </c>
      <c r="F1009" s="246" t="s">
        <v>768</v>
      </c>
      <c r="G1009" s="244"/>
      <c r="H1009" s="247">
        <v>4.7999999999999998</v>
      </c>
      <c r="I1009" s="248"/>
      <c r="J1009" s="244"/>
      <c r="K1009" s="244"/>
      <c r="L1009" s="249"/>
      <c r="M1009" s="250"/>
      <c r="N1009" s="251"/>
      <c r="O1009" s="251"/>
      <c r="P1009" s="251"/>
      <c r="Q1009" s="251"/>
      <c r="R1009" s="251"/>
      <c r="S1009" s="251"/>
      <c r="T1009" s="252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3" t="s">
        <v>152</v>
      </c>
      <c r="AU1009" s="253" t="s">
        <v>86</v>
      </c>
      <c r="AV1009" s="14" t="s">
        <v>86</v>
      </c>
      <c r="AW1009" s="14" t="s">
        <v>35</v>
      </c>
      <c r="AX1009" s="14" t="s">
        <v>76</v>
      </c>
      <c r="AY1009" s="253" t="s">
        <v>140</v>
      </c>
    </row>
    <row r="1010" s="13" customFormat="1">
      <c r="A1010" s="13"/>
      <c r="B1010" s="232"/>
      <c r="C1010" s="233"/>
      <c r="D1010" s="234" t="s">
        <v>152</v>
      </c>
      <c r="E1010" s="235" t="s">
        <v>19</v>
      </c>
      <c r="F1010" s="236" t="s">
        <v>770</v>
      </c>
      <c r="G1010" s="233"/>
      <c r="H1010" s="235" t="s">
        <v>19</v>
      </c>
      <c r="I1010" s="237"/>
      <c r="J1010" s="233"/>
      <c r="K1010" s="233"/>
      <c r="L1010" s="238"/>
      <c r="M1010" s="239"/>
      <c r="N1010" s="240"/>
      <c r="O1010" s="240"/>
      <c r="P1010" s="240"/>
      <c r="Q1010" s="240"/>
      <c r="R1010" s="240"/>
      <c r="S1010" s="240"/>
      <c r="T1010" s="241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2" t="s">
        <v>152</v>
      </c>
      <c r="AU1010" s="242" t="s">
        <v>86</v>
      </c>
      <c r="AV1010" s="13" t="s">
        <v>84</v>
      </c>
      <c r="AW1010" s="13" t="s">
        <v>35</v>
      </c>
      <c r="AX1010" s="13" t="s">
        <v>76</v>
      </c>
      <c r="AY1010" s="242" t="s">
        <v>140</v>
      </c>
    </row>
    <row r="1011" s="14" customFormat="1">
      <c r="A1011" s="14"/>
      <c r="B1011" s="243"/>
      <c r="C1011" s="244"/>
      <c r="D1011" s="234" t="s">
        <v>152</v>
      </c>
      <c r="E1011" s="245" t="s">
        <v>19</v>
      </c>
      <c r="F1011" s="246" t="s">
        <v>386</v>
      </c>
      <c r="G1011" s="244"/>
      <c r="H1011" s="247">
        <v>6</v>
      </c>
      <c r="I1011" s="248"/>
      <c r="J1011" s="244"/>
      <c r="K1011" s="244"/>
      <c r="L1011" s="249"/>
      <c r="M1011" s="250"/>
      <c r="N1011" s="251"/>
      <c r="O1011" s="251"/>
      <c r="P1011" s="251"/>
      <c r="Q1011" s="251"/>
      <c r="R1011" s="251"/>
      <c r="S1011" s="251"/>
      <c r="T1011" s="252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3" t="s">
        <v>152</v>
      </c>
      <c r="AU1011" s="253" t="s">
        <v>86</v>
      </c>
      <c r="AV1011" s="14" t="s">
        <v>86</v>
      </c>
      <c r="AW1011" s="14" t="s">
        <v>35</v>
      </c>
      <c r="AX1011" s="14" t="s">
        <v>76</v>
      </c>
      <c r="AY1011" s="253" t="s">
        <v>140</v>
      </c>
    </row>
    <row r="1012" s="13" customFormat="1">
      <c r="A1012" s="13"/>
      <c r="B1012" s="232"/>
      <c r="C1012" s="233"/>
      <c r="D1012" s="234" t="s">
        <v>152</v>
      </c>
      <c r="E1012" s="235" t="s">
        <v>19</v>
      </c>
      <c r="F1012" s="236" t="s">
        <v>771</v>
      </c>
      <c r="G1012" s="233"/>
      <c r="H1012" s="235" t="s">
        <v>19</v>
      </c>
      <c r="I1012" s="237"/>
      <c r="J1012" s="233"/>
      <c r="K1012" s="233"/>
      <c r="L1012" s="238"/>
      <c r="M1012" s="239"/>
      <c r="N1012" s="240"/>
      <c r="O1012" s="240"/>
      <c r="P1012" s="240"/>
      <c r="Q1012" s="240"/>
      <c r="R1012" s="240"/>
      <c r="S1012" s="240"/>
      <c r="T1012" s="241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2" t="s">
        <v>152</v>
      </c>
      <c r="AU1012" s="242" t="s">
        <v>86</v>
      </c>
      <c r="AV1012" s="13" t="s">
        <v>84</v>
      </c>
      <c r="AW1012" s="13" t="s">
        <v>35</v>
      </c>
      <c r="AX1012" s="13" t="s">
        <v>76</v>
      </c>
      <c r="AY1012" s="242" t="s">
        <v>140</v>
      </c>
    </row>
    <row r="1013" s="14" customFormat="1">
      <c r="A1013" s="14"/>
      <c r="B1013" s="243"/>
      <c r="C1013" s="244"/>
      <c r="D1013" s="234" t="s">
        <v>152</v>
      </c>
      <c r="E1013" s="245" t="s">
        <v>19</v>
      </c>
      <c r="F1013" s="246" t="s">
        <v>386</v>
      </c>
      <c r="G1013" s="244"/>
      <c r="H1013" s="247">
        <v>6</v>
      </c>
      <c r="I1013" s="248"/>
      <c r="J1013" s="244"/>
      <c r="K1013" s="244"/>
      <c r="L1013" s="249"/>
      <c r="M1013" s="250"/>
      <c r="N1013" s="251"/>
      <c r="O1013" s="251"/>
      <c r="P1013" s="251"/>
      <c r="Q1013" s="251"/>
      <c r="R1013" s="251"/>
      <c r="S1013" s="251"/>
      <c r="T1013" s="252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3" t="s">
        <v>152</v>
      </c>
      <c r="AU1013" s="253" t="s">
        <v>86</v>
      </c>
      <c r="AV1013" s="14" t="s">
        <v>86</v>
      </c>
      <c r="AW1013" s="14" t="s">
        <v>35</v>
      </c>
      <c r="AX1013" s="14" t="s">
        <v>76</v>
      </c>
      <c r="AY1013" s="253" t="s">
        <v>140</v>
      </c>
    </row>
    <row r="1014" s="13" customFormat="1">
      <c r="A1014" s="13"/>
      <c r="B1014" s="232"/>
      <c r="C1014" s="233"/>
      <c r="D1014" s="234" t="s">
        <v>152</v>
      </c>
      <c r="E1014" s="235" t="s">
        <v>19</v>
      </c>
      <c r="F1014" s="236" t="s">
        <v>772</v>
      </c>
      <c r="G1014" s="233"/>
      <c r="H1014" s="235" t="s">
        <v>19</v>
      </c>
      <c r="I1014" s="237"/>
      <c r="J1014" s="233"/>
      <c r="K1014" s="233"/>
      <c r="L1014" s="238"/>
      <c r="M1014" s="239"/>
      <c r="N1014" s="240"/>
      <c r="O1014" s="240"/>
      <c r="P1014" s="240"/>
      <c r="Q1014" s="240"/>
      <c r="R1014" s="240"/>
      <c r="S1014" s="240"/>
      <c r="T1014" s="241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42" t="s">
        <v>152</v>
      </c>
      <c r="AU1014" s="242" t="s">
        <v>86</v>
      </c>
      <c r="AV1014" s="13" t="s">
        <v>84</v>
      </c>
      <c r="AW1014" s="13" t="s">
        <v>35</v>
      </c>
      <c r="AX1014" s="13" t="s">
        <v>76</v>
      </c>
      <c r="AY1014" s="242" t="s">
        <v>140</v>
      </c>
    </row>
    <row r="1015" s="14" customFormat="1">
      <c r="A1015" s="14"/>
      <c r="B1015" s="243"/>
      <c r="C1015" s="244"/>
      <c r="D1015" s="234" t="s">
        <v>152</v>
      </c>
      <c r="E1015" s="245" t="s">
        <v>19</v>
      </c>
      <c r="F1015" s="246" t="s">
        <v>773</v>
      </c>
      <c r="G1015" s="244"/>
      <c r="H1015" s="247">
        <v>49.600000000000001</v>
      </c>
      <c r="I1015" s="248"/>
      <c r="J1015" s="244"/>
      <c r="K1015" s="244"/>
      <c r="L1015" s="249"/>
      <c r="M1015" s="250"/>
      <c r="N1015" s="251"/>
      <c r="O1015" s="251"/>
      <c r="P1015" s="251"/>
      <c r="Q1015" s="251"/>
      <c r="R1015" s="251"/>
      <c r="S1015" s="251"/>
      <c r="T1015" s="252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3" t="s">
        <v>152</v>
      </c>
      <c r="AU1015" s="253" t="s">
        <v>86</v>
      </c>
      <c r="AV1015" s="14" t="s">
        <v>86</v>
      </c>
      <c r="AW1015" s="14" t="s">
        <v>35</v>
      </c>
      <c r="AX1015" s="14" t="s">
        <v>76</v>
      </c>
      <c r="AY1015" s="253" t="s">
        <v>140</v>
      </c>
    </row>
    <row r="1016" s="13" customFormat="1">
      <c r="A1016" s="13"/>
      <c r="B1016" s="232"/>
      <c r="C1016" s="233"/>
      <c r="D1016" s="234" t="s">
        <v>152</v>
      </c>
      <c r="E1016" s="235" t="s">
        <v>19</v>
      </c>
      <c r="F1016" s="236" t="s">
        <v>774</v>
      </c>
      <c r="G1016" s="233"/>
      <c r="H1016" s="235" t="s">
        <v>19</v>
      </c>
      <c r="I1016" s="237"/>
      <c r="J1016" s="233"/>
      <c r="K1016" s="233"/>
      <c r="L1016" s="238"/>
      <c r="M1016" s="239"/>
      <c r="N1016" s="240"/>
      <c r="O1016" s="240"/>
      <c r="P1016" s="240"/>
      <c r="Q1016" s="240"/>
      <c r="R1016" s="240"/>
      <c r="S1016" s="240"/>
      <c r="T1016" s="241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42" t="s">
        <v>152</v>
      </c>
      <c r="AU1016" s="242" t="s">
        <v>86</v>
      </c>
      <c r="AV1016" s="13" t="s">
        <v>84</v>
      </c>
      <c r="AW1016" s="13" t="s">
        <v>35</v>
      </c>
      <c r="AX1016" s="13" t="s">
        <v>76</v>
      </c>
      <c r="AY1016" s="242" t="s">
        <v>140</v>
      </c>
    </row>
    <row r="1017" s="14" customFormat="1">
      <c r="A1017" s="14"/>
      <c r="B1017" s="243"/>
      <c r="C1017" s="244"/>
      <c r="D1017" s="234" t="s">
        <v>152</v>
      </c>
      <c r="E1017" s="245" t="s">
        <v>19</v>
      </c>
      <c r="F1017" s="246" t="s">
        <v>390</v>
      </c>
      <c r="G1017" s="244"/>
      <c r="H1017" s="247">
        <v>6.7999999999999998</v>
      </c>
      <c r="I1017" s="248"/>
      <c r="J1017" s="244"/>
      <c r="K1017" s="244"/>
      <c r="L1017" s="249"/>
      <c r="M1017" s="250"/>
      <c r="N1017" s="251"/>
      <c r="O1017" s="251"/>
      <c r="P1017" s="251"/>
      <c r="Q1017" s="251"/>
      <c r="R1017" s="251"/>
      <c r="S1017" s="251"/>
      <c r="T1017" s="252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3" t="s">
        <v>152</v>
      </c>
      <c r="AU1017" s="253" t="s">
        <v>86</v>
      </c>
      <c r="AV1017" s="14" t="s">
        <v>86</v>
      </c>
      <c r="AW1017" s="14" t="s">
        <v>35</v>
      </c>
      <c r="AX1017" s="14" t="s">
        <v>76</v>
      </c>
      <c r="AY1017" s="253" t="s">
        <v>140</v>
      </c>
    </row>
    <row r="1018" s="13" customFormat="1">
      <c r="A1018" s="13"/>
      <c r="B1018" s="232"/>
      <c r="C1018" s="233"/>
      <c r="D1018" s="234" t="s">
        <v>152</v>
      </c>
      <c r="E1018" s="235" t="s">
        <v>19</v>
      </c>
      <c r="F1018" s="236" t="s">
        <v>775</v>
      </c>
      <c r="G1018" s="233"/>
      <c r="H1018" s="235" t="s">
        <v>19</v>
      </c>
      <c r="I1018" s="237"/>
      <c r="J1018" s="233"/>
      <c r="K1018" s="233"/>
      <c r="L1018" s="238"/>
      <c r="M1018" s="239"/>
      <c r="N1018" s="240"/>
      <c r="O1018" s="240"/>
      <c r="P1018" s="240"/>
      <c r="Q1018" s="240"/>
      <c r="R1018" s="240"/>
      <c r="S1018" s="240"/>
      <c r="T1018" s="241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2" t="s">
        <v>152</v>
      </c>
      <c r="AU1018" s="242" t="s">
        <v>86</v>
      </c>
      <c r="AV1018" s="13" t="s">
        <v>84</v>
      </c>
      <c r="AW1018" s="13" t="s">
        <v>35</v>
      </c>
      <c r="AX1018" s="13" t="s">
        <v>76</v>
      </c>
      <c r="AY1018" s="242" t="s">
        <v>140</v>
      </c>
    </row>
    <row r="1019" s="14" customFormat="1">
      <c r="A1019" s="14"/>
      <c r="B1019" s="243"/>
      <c r="C1019" s="244"/>
      <c r="D1019" s="234" t="s">
        <v>152</v>
      </c>
      <c r="E1019" s="245" t="s">
        <v>19</v>
      </c>
      <c r="F1019" s="246" t="s">
        <v>776</v>
      </c>
      <c r="G1019" s="244"/>
      <c r="H1019" s="247">
        <v>9.5999999999999996</v>
      </c>
      <c r="I1019" s="248"/>
      <c r="J1019" s="244"/>
      <c r="K1019" s="244"/>
      <c r="L1019" s="249"/>
      <c r="M1019" s="250"/>
      <c r="N1019" s="251"/>
      <c r="O1019" s="251"/>
      <c r="P1019" s="251"/>
      <c r="Q1019" s="251"/>
      <c r="R1019" s="251"/>
      <c r="S1019" s="251"/>
      <c r="T1019" s="252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3" t="s">
        <v>152</v>
      </c>
      <c r="AU1019" s="253" t="s">
        <v>86</v>
      </c>
      <c r="AV1019" s="14" t="s">
        <v>86</v>
      </c>
      <c r="AW1019" s="14" t="s">
        <v>35</v>
      </c>
      <c r="AX1019" s="14" t="s">
        <v>76</v>
      </c>
      <c r="AY1019" s="253" t="s">
        <v>140</v>
      </c>
    </row>
    <row r="1020" s="15" customFormat="1">
      <c r="A1020" s="15"/>
      <c r="B1020" s="254"/>
      <c r="C1020" s="255"/>
      <c r="D1020" s="234" t="s">
        <v>152</v>
      </c>
      <c r="E1020" s="256" t="s">
        <v>19</v>
      </c>
      <c r="F1020" s="257" t="s">
        <v>162</v>
      </c>
      <c r="G1020" s="255"/>
      <c r="H1020" s="258">
        <v>112.8</v>
      </c>
      <c r="I1020" s="259"/>
      <c r="J1020" s="255"/>
      <c r="K1020" s="255"/>
      <c r="L1020" s="260"/>
      <c r="M1020" s="261"/>
      <c r="N1020" s="262"/>
      <c r="O1020" s="262"/>
      <c r="P1020" s="262"/>
      <c r="Q1020" s="262"/>
      <c r="R1020" s="262"/>
      <c r="S1020" s="262"/>
      <c r="T1020" s="263"/>
      <c r="U1020" s="15"/>
      <c r="V1020" s="15"/>
      <c r="W1020" s="15"/>
      <c r="X1020" s="15"/>
      <c r="Y1020" s="15"/>
      <c r="Z1020" s="15"/>
      <c r="AA1020" s="15"/>
      <c r="AB1020" s="15"/>
      <c r="AC1020" s="15"/>
      <c r="AD1020" s="15"/>
      <c r="AE1020" s="15"/>
      <c r="AT1020" s="264" t="s">
        <v>152</v>
      </c>
      <c r="AU1020" s="264" t="s">
        <v>86</v>
      </c>
      <c r="AV1020" s="15" t="s">
        <v>148</v>
      </c>
      <c r="AW1020" s="15" t="s">
        <v>35</v>
      </c>
      <c r="AX1020" s="15" t="s">
        <v>84</v>
      </c>
      <c r="AY1020" s="264" t="s">
        <v>140</v>
      </c>
    </row>
    <row r="1021" s="2" customFormat="1" ht="24.15" customHeight="1">
      <c r="A1021" s="40"/>
      <c r="B1021" s="41"/>
      <c r="C1021" s="214" t="s">
        <v>781</v>
      </c>
      <c r="D1021" s="214" t="s">
        <v>143</v>
      </c>
      <c r="E1021" s="215" t="s">
        <v>782</v>
      </c>
      <c r="F1021" s="216" t="s">
        <v>783</v>
      </c>
      <c r="G1021" s="217" t="s">
        <v>535</v>
      </c>
      <c r="H1021" s="276"/>
      <c r="I1021" s="219"/>
      <c r="J1021" s="220">
        <f>ROUND(I1021*H1021,2)</f>
        <v>0</v>
      </c>
      <c r="K1021" s="216" t="s">
        <v>147</v>
      </c>
      <c r="L1021" s="46"/>
      <c r="M1021" s="221" t="s">
        <v>19</v>
      </c>
      <c r="N1021" s="222" t="s">
        <v>47</v>
      </c>
      <c r="O1021" s="86"/>
      <c r="P1021" s="223">
        <f>O1021*H1021</f>
        <v>0</v>
      </c>
      <c r="Q1021" s="223">
        <v>0</v>
      </c>
      <c r="R1021" s="223">
        <f>Q1021*H1021</f>
        <v>0</v>
      </c>
      <c r="S1021" s="223">
        <v>0</v>
      </c>
      <c r="T1021" s="224">
        <f>S1021*H1021</f>
        <v>0</v>
      </c>
      <c r="U1021" s="40"/>
      <c r="V1021" s="40"/>
      <c r="W1021" s="40"/>
      <c r="X1021" s="40"/>
      <c r="Y1021" s="40"/>
      <c r="Z1021" s="40"/>
      <c r="AA1021" s="40"/>
      <c r="AB1021" s="40"/>
      <c r="AC1021" s="40"/>
      <c r="AD1021" s="40"/>
      <c r="AE1021" s="40"/>
      <c r="AR1021" s="225" t="s">
        <v>418</v>
      </c>
      <c r="AT1021" s="225" t="s">
        <v>143</v>
      </c>
      <c r="AU1021" s="225" t="s">
        <v>86</v>
      </c>
      <c r="AY1021" s="19" t="s">
        <v>140</v>
      </c>
      <c r="BE1021" s="226">
        <f>IF(N1021="základní",J1021,0)</f>
        <v>0</v>
      </c>
      <c r="BF1021" s="226">
        <f>IF(N1021="snížená",J1021,0)</f>
        <v>0</v>
      </c>
      <c r="BG1021" s="226">
        <f>IF(N1021="zákl. přenesená",J1021,0)</f>
        <v>0</v>
      </c>
      <c r="BH1021" s="226">
        <f>IF(N1021="sníž. přenesená",J1021,0)</f>
        <v>0</v>
      </c>
      <c r="BI1021" s="226">
        <f>IF(N1021="nulová",J1021,0)</f>
        <v>0</v>
      </c>
      <c r="BJ1021" s="19" t="s">
        <v>84</v>
      </c>
      <c r="BK1021" s="226">
        <f>ROUND(I1021*H1021,2)</f>
        <v>0</v>
      </c>
      <c r="BL1021" s="19" t="s">
        <v>418</v>
      </c>
      <c r="BM1021" s="225" t="s">
        <v>784</v>
      </c>
    </row>
    <row r="1022" s="2" customFormat="1">
      <c r="A1022" s="40"/>
      <c r="B1022" s="41"/>
      <c r="C1022" s="42"/>
      <c r="D1022" s="227" t="s">
        <v>150</v>
      </c>
      <c r="E1022" s="42"/>
      <c r="F1022" s="228" t="s">
        <v>785</v>
      </c>
      <c r="G1022" s="42"/>
      <c r="H1022" s="42"/>
      <c r="I1022" s="229"/>
      <c r="J1022" s="42"/>
      <c r="K1022" s="42"/>
      <c r="L1022" s="46"/>
      <c r="M1022" s="279"/>
      <c r="N1022" s="280"/>
      <c r="O1022" s="281"/>
      <c r="P1022" s="281"/>
      <c r="Q1022" s="281"/>
      <c r="R1022" s="281"/>
      <c r="S1022" s="281"/>
      <c r="T1022" s="282"/>
      <c r="U1022" s="40"/>
      <c r="V1022" s="40"/>
      <c r="W1022" s="40"/>
      <c r="X1022" s="40"/>
      <c r="Y1022" s="40"/>
      <c r="Z1022" s="40"/>
      <c r="AA1022" s="40"/>
      <c r="AB1022" s="40"/>
      <c r="AC1022" s="40"/>
      <c r="AD1022" s="40"/>
      <c r="AE1022" s="40"/>
      <c r="AT1022" s="19" t="s">
        <v>150</v>
      </c>
      <c r="AU1022" s="19" t="s">
        <v>86</v>
      </c>
    </row>
    <row r="1023" s="2" customFormat="1" ht="6.96" customHeight="1">
      <c r="A1023" s="40"/>
      <c r="B1023" s="61"/>
      <c r="C1023" s="62"/>
      <c r="D1023" s="62"/>
      <c r="E1023" s="62"/>
      <c r="F1023" s="62"/>
      <c r="G1023" s="62"/>
      <c r="H1023" s="62"/>
      <c r="I1023" s="62"/>
      <c r="J1023" s="62"/>
      <c r="K1023" s="62"/>
      <c r="L1023" s="46"/>
      <c r="M1023" s="40"/>
      <c r="O1023" s="40"/>
      <c r="P1023" s="40"/>
      <c r="Q1023" s="40"/>
      <c r="R1023" s="40"/>
      <c r="S1023" s="40"/>
      <c r="T1023" s="40"/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</row>
  </sheetData>
  <sheetProtection sheet="1" autoFilter="0" formatColumns="0" formatRows="0" objects="1" scenarios="1" spinCount="100000" saltValue="l5suLenMj3ixnfVWvRJ/zCtF0aSj3HM+Jj3uOLh2MbgfKuo5EnU1wqhCLjyPAem55dkM1Rnxev53Lyq/xbGTRg==" hashValue="rAahLB/nBIKZQkP6YTCGjBJ5/UAXUE7rczloykJUcXm/dMLOKnggTc9YRZkrqsHparKX7k0rYVuze8CadT9foA==" algorithmName="SHA-512" password="CC35"/>
  <autoFilter ref="C89:K102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4_01/611131121"/>
    <hyperlink ref="F112" r:id="rId2" display="https://podminky.urs.cz/item/CS_URS_2024_01/611142001"/>
    <hyperlink ref="F129" r:id="rId3" display="https://podminky.urs.cz/item/CS_URS_2024_01/611325421"/>
    <hyperlink ref="F185" r:id="rId4" display="https://podminky.urs.cz/item/CS_URS_2024_01/612131121"/>
    <hyperlink ref="F213" r:id="rId5" display="https://podminky.urs.cz/item/CS_URS_2024_01/612135011"/>
    <hyperlink ref="F220" r:id="rId6" display="https://podminky.urs.cz/item/CS_URS_2024_01/612142001"/>
    <hyperlink ref="F247" r:id="rId7" display="https://podminky.urs.cz/item/CS_URS_2024_01/612311131"/>
    <hyperlink ref="F254" r:id="rId8" display="https://podminky.urs.cz/item/CS_URS_2024_01/612325421"/>
    <hyperlink ref="F312" r:id="rId9" display="https://podminky.urs.cz/item/CS_URS_2024_01/619991001"/>
    <hyperlink ref="F379" r:id="rId10" display="https://podminky.urs.cz/item/CS_URS_2024_01/619995001"/>
    <hyperlink ref="F392" r:id="rId11" display="https://podminky.urs.cz/item/CS_URS_2024_01/629991011"/>
    <hyperlink ref="F430" r:id="rId12" display="https://podminky.urs.cz/item/CS_URS_2024_01/949101111"/>
    <hyperlink ref="F487" r:id="rId13" display="https://podminky.urs.cz/item/CS_URS_2024_01/952901111"/>
    <hyperlink ref="F492" r:id="rId14" display="https://podminky.urs.cz/item/CS_URS_2024_01/962086110"/>
    <hyperlink ref="F497" r:id="rId15" display="https://podminky.urs.cz/item/CS_URS_2024_01/967031132"/>
    <hyperlink ref="F502" r:id="rId16" display="https://podminky.urs.cz/item/CS_URS_2024_01/968072455"/>
    <hyperlink ref="F507" r:id="rId17" display="https://podminky.urs.cz/item/CS_URS_2024_01/978011111"/>
    <hyperlink ref="F563" r:id="rId18" display="https://podminky.urs.cz/item/CS_URS_2024_01/978013111"/>
    <hyperlink ref="F622" r:id="rId19" display="https://podminky.urs.cz/item/CS_URS_2024_01/997013214"/>
    <hyperlink ref="F624" r:id="rId20" display="https://podminky.urs.cz/item/CS_URS_2024_01/997013501"/>
    <hyperlink ref="F626" r:id="rId21" display="https://podminky.urs.cz/item/CS_URS_2024_01/997013509"/>
    <hyperlink ref="F629" r:id="rId22" display="https://podminky.urs.cz/item/CS_URS_2024_01/997013631"/>
    <hyperlink ref="F632" r:id="rId23" display="https://podminky.urs.cz/item/CS_URS_2024_01/998018003"/>
    <hyperlink ref="F636" r:id="rId24" display="https://podminky.urs.cz/item/CS_URS_2024_01/763111313"/>
    <hyperlink ref="F641" r:id="rId25" display="https://podminky.urs.cz/item/CS_URS_2024_01/763111719"/>
    <hyperlink ref="F646" r:id="rId26" display="https://podminky.urs.cz/item/CS_URS_2024_01/763121426"/>
    <hyperlink ref="F655" r:id="rId27" display="https://podminky.urs.cz/item/CS_URS_2024_01/763121716"/>
    <hyperlink ref="F664" r:id="rId28" display="https://podminky.urs.cz/item/CS_URS_2024_01/763121751"/>
    <hyperlink ref="F671" r:id="rId29" display="https://podminky.urs.cz/item/CS_URS_2024_01/763164531"/>
    <hyperlink ref="F678" r:id="rId30" display="https://podminky.urs.cz/item/CS_URS_2024_01/763181311"/>
    <hyperlink ref="F688" r:id="rId31" display="https://podminky.urs.cz/item/CS_URS_2024_01/763181421"/>
    <hyperlink ref="F693" r:id="rId32" display="https://podminky.urs.cz/item/CS_URS_2024_01/998763511"/>
    <hyperlink ref="F700" r:id="rId33" display="https://podminky.urs.cz/item/CS_URS_2024_01/766660001"/>
    <hyperlink ref="F709" r:id="rId34" display="https://podminky.urs.cz/item/CS_URS_2024_01/766660729"/>
    <hyperlink ref="F718" r:id="rId35" display="https://podminky.urs.cz/item/CS_URS_2024_01/766691914"/>
    <hyperlink ref="F725" r:id="rId36" display="https://podminky.urs.cz/item/CS_URS_2024_01/766692315"/>
    <hyperlink ref="F739" r:id="rId37" display="https://podminky.urs.cz/item/CS_URS_2024_01/766694116"/>
    <hyperlink ref="F749" r:id="rId38" display="https://podminky.urs.cz/item/CS_URS_2024_01/998766311"/>
    <hyperlink ref="F752" r:id="rId39" display="https://podminky.urs.cz/item/CS_URS_2024_01/781121011"/>
    <hyperlink ref="F767" r:id="rId40" display="https://podminky.urs.cz/item/CS_URS_2024_01/781151031"/>
    <hyperlink ref="F782" r:id="rId41" display="https://podminky.urs.cz/item/CS_URS_2024_01/781472317"/>
    <hyperlink ref="F812" r:id="rId42" display="https://podminky.urs.cz/item/CS_URS_2024_01/781472391"/>
    <hyperlink ref="F827" r:id="rId43" display="https://podminky.urs.cz/item/CS_URS_2024_01/781473810"/>
    <hyperlink ref="F834" r:id="rId44" display="https://podminky.urs.cz/item/CS_URS_2024_01/781473925"/>
    <hyperlink ref="F843" r:id="rId45" display="https://podminky.urs.cz/item/CS_URS_2024_01/781495115"/>
    <hyperlink ref="F858" r:id="rId46" display="https://podminky.urs.cz/item/CS_URS_2024_01/781495142"/>
    <hyperlink ref="F875" r:id="rId47" display="https://podminky.urs.cz/item/CS_URS_2024_01/998781311"/>
    <hyperlink ref="F878" r:id="rId48" display="https://podminky.urs.cz/item/CS_URS_2024_01/783301311"/>
    <hyperlink ref="F883" r:id="rId49" display="https://podminky.urs.cz/item/CS_URS_2024_01/783306805"/>
    <hyperlink ref="F896" r:id="rId50" display="https://podminky.urs.cz/item/CS_URS_2024_01/783314101"/>
    <hyperlink ref="F911" r:id="rId51" display="https://podminky.urs.cz/item/CS_URS_2024_01/783315101"/>
    <hyperlink ref="F926" r:id="rId52" display="https://podminky.urs.cz/item/CS_URS_2024_01/783317101"/>
    <hyperlink ref="F941" r:id="rId53" display="https://podminky.urs.cz/item/CS_URS_2024_01/783801403"/>
    <hyperlink ref="F948" r:id="rId54" display="https://podminky.urs.cz/item/CS_URS_2024_01/783806801"/>
    <hyperlink ref="F955" r:id="rId55" display="https://podminky.urs.cz/item/CS_URS_2024_01/783806811"/>
    <hyperlink ref="F962" r:id="rId56" display="https://podminky.urs.cz/item/CS_URS_2024_01/783813131"/>
    <hyperlink ref="F969" r:id="rId57" display="https://podminky.urs.cz/item/CS_URS_2024_01/783817421"/>
    <hyperlink ref="F981" r:id="rId58" display="https://podminky.urs.cz/item/CS_URS_2024_01/786626121"/>
    <hyperlink ref="F1022" r:id="rId59" display="https://podminky.urs.cz/item/CS_URS_2024_01/998786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86</v>
      </c>
    </row>
    <row r="4" s="1" customFormat="1" ht="24.96" customHeight="1">
      <c r="B4" s="22"/>
      <c r="D4" s="142" t="s">
        <v>107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Revitalizace prostor budovy UX - 2np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108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786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14. 5. 2024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32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4" t="s">
        <v>28</v>
      </c>
      <c r="J21" s="135" t="s">
        <v>34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36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787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40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40"/>
      <c r="J30" s="155">
        <f>ROUND(J87,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6" t="s">
        <v>43</v>
      </c>
      <c r="J32" s="156" t="s">
        <v>45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44" t="s">
        <v>47</v>
      </c>
      <c r="F33" s="158">
        <f>ROUND((SUM(BE87:BE195)),  2)</f>
        <v>0</v>
      </c>
      <c r="G33" s="40"/>
      <c r="H33" s="40"/>
      <c r="I33" s="159">
        <v>0.20999999999999999</v>
      </c>
      <c r="J33" s="158">
        <f>ROUND(((SUM(BE87:BE195))*I33),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48</v>
      </c>
      <c r="F34" s="158">
        <f>ROUND((SUM(BF87:BF195)),  2)</f>
        <v>0</v>
      </c>
      <c r="G34" s="40"/>
      <c r="H34" s="40"/>
      <c r="I34" s="159">
        <v>0.12</v>
      </c>
      <c r="J34" s="158">
        <f>ROUND(((SUM(BF87:BF195))*I34),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49</v>
      </c>
      <c r="F35" s="158">
        <f>ROUND((SUM(BG87:BG195)),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50</v>
      </c>
      <c r="F36" s="158">
        <f>ROUND((SUM(BH87:BH195)),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51</v>
      </c>
      <c r="F37" s="158">
        <f>ROUND((SUM(BI87:BI195)),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Revitalizace prostor budovy UX - 2np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PP02242 - Zdravotně - technické instalace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Univerzitní ul., ZČU Plzeň - Bory</v>
      </c>
      <c r="G52" s="42"/>
      <c r="H52" s="42"/>
      <c r="I52" s="34" t="s">
        <v>23</v>
      </c>
      <c r="J52" s="74" t="str">
        <f>IF(J12="","",J12)</f>
        <v>14. 5. 2024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ZČU v Plzni, Univerzitní 2732/8, Plzeň 301 00</v>
      </c>
      <c r="G54" s="42"/>
      <c r="H54" s="42"/>
      <c r="I54" s="34" t="s">
        <v>31</v>
      </c>
      <c r="J54" s="38" t="str">
        <f>E21</f>
        <v>PilsProjekt s.r.o., Částkova 74, 326 00 Plzeň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M. Volf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111</v>
      </c>
      <c r="D57" s="173"/>
      <c r="E57" s="173"/>
      <c r="F57" s="173"/>
      <c r="G57" s="173"/>
      <c r="H57" s="173"/>
      <c r="I57" s="173"/>
      <c r="J57" s="174" t="s">
        <v>112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74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76"/>
      <c r="C60" s="177"/>
      <c r="D60" s="178" t="s">
        <v>114</v>
      </c>
      <c r="E60" s="179"/>
      <c r="F60" s="179"/>
      <c r="G60" s="179"/>
      <c r="H60" s="179"/>
      <c r="I60" s="179"/>
      <c r="J60" s="180">
        <f>J88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117</v>
      </c>
      <c r="E61" s="184"/>
      <c r="F61" s="184"/>
      <c r="G61" s="184"/>
      <c r="H61" s="184"/>
      <c r="I61" s="184"/>
      <c r="J61" s="185">
        <f>J89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6"/>
      <c r="C62" s="177"/>
      <c r="D62" s="178" t="s">
        <v>119</v>
      </c>
      <c r="E62" s="179"/>
      <c r="F62" s="179"/>
      <c r="G62" s="179"/>
      <c r="H62" s="179"/>
      <c r="I62" s="179"/>
      <c r="J62" s="180">
        <f>J98</f>
        <v>0</v>
      </c>
      <c r="K62" s="177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2"/>
      <c r="C63" s="127"/>
      <c r="D63" s="183" t="s">
        <v>788</v>
      </c>
      <c r="E63" s="184"/>
      <c r="F63" s="184"/>
      <c r="G63" s="184"/>
      <c r="H63" s="184"/>
      <c r="I63" s="184"/>
      <c r="J63" s="185">
        <f>J99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789</v>
      </c>
      <c r="E64" s="184"/>
      <c r="F64" s="184"/>
      <c r="G64" s="184"/>
      <c r="H64" s="184"/>
      <c r="I64" s="184"/>
      <c r="J64" s="185">
        <f>J105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790</v>
      </c>
      <c r="E65" s="184"/>
      <c r="F65" s="184"/>
      <c r="G65" s="184"/>
      <c r="H65" s="184"/>
      <c r="I65" s="184"/>
      <c r="J65" s="185">
        <f>J122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791</v>
      </c>
      <c r="E66" s="184"/>
      <c r="F66" s="184"/>
      <c r="G66" s="184"/>
      <c r="H66" s="184"/>
      <c r="I66" s="184"/>
      <c r="J66" s="185">
        <f>J143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792</v>
      </c>
      <c r="E67" s="179"/>
      <c r="F67" s="179"/>
      <c r="G67" s="179"/>
      <c r="H67" s="179"/>
      <c r="I67" s="179"/>
      <c r="J67" s="180">
        <f>J193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125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Revitalizace prostor budovy UX - 2np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108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PP02242 - Zdravotně - technické instalace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Univerzitní ul., ZČU Plzeň - Bory</v>
      </c>
      <c r="G81" s="42"/>
      <c r="H81" s="42"/>
      <c r="I81" s="34" t="s">
        <v>23</v>
      </c>
      <c r="J81" s="74" t="str">
        <f>IF(J12="","",J12)</f>
        <v>14. 5. 2024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40.05" customHeight="1">
      <c r="A83" s="40"/>
      <c r="B83" s="41"/>
      <c r="C83" s="34" t="s">
        <v>25</v>
      </c>
      <c r="D83" s="42"/>
      <c r="E83" s="42"/>
      <c r="F83" s="29" t="str">
        <f>E15</f>
        <v>ZČU v Plzni, Univerzitní 2732/8, Plzeň 301 00</v>
      </c>
      <c r="G83" s="42"/>
      <c r="H83" s="42"/>
      <c r="I83" s="34" t="s">
        <v>31</v>
      </c>
      <c r="J83" s="38" t="str">
        <f>E21</f>
        <v>PilsProjekt s.r.o., Částkova 74, 326 00 Plzeň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36</v>
      </c>
      <c r="J84" s="38" t="str">
        <f>E24</f>
        <v>M. Volf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126</v>
      </c>
      <c r="D86" s="190" t="s">
        <v>61</v>
      </c>
      <c r="E86" s="190" t="s">
        <v>57</v>
      </c>
      <c r="F86" s="190" t="s">
        <v>58</v>
      </c>
      <c r="G86" s="190" t="s">
        <v>127</v>
      </c>
      <c r="H86" s="190" t="s">
        <v>128</v>
      </c>
      <c r="I86" s="190" t="s">
        <v>129</v>
      </c>
      <c r="J86" s="190" t="s">
        <v>112</v>
      </c>
      <c r="K86" s="191" t="s">
        <v>130</v>
      </c>
      <c r="L86" s="192"/>
      <c r="M86" s="94" t="s">
        <v>19</v>
      </c>
      <c r="N86" s="95" t="s">
        <v>46</v>
      </c>
      <c r="O86" s="95" t="s">
        <v>131</v>
      </c>
      <c r="P86" s="95" t="s">
        <v>132</v>
      </c>
      <c r="Q86" s="95" t="s">
        <v>133</v>
      </c>
      <c r="R86" s="95" t="s">
        <v>134</v>
      </c>
      <c r="S86" s="95" t="s">
        <v>135</v>
      </c>
      <c r="T86" s="96" t="s">
        <v>136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137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P88+P98+P193</f>
        <v>0</v>
      </c>
      <c r="Q87" s="98"/>
      <c r="R87" s="195">
        <f>R88+R98+R193</f>
        <v>0.35801000000000005</v>
      </c>
      <c r="S87" s="98"/>
      <c r="T87" s="196">
        <f>T88+T98+T193</f>
        <v>0.20358999999999999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75</v>
      </c>
      <c r="AU87" s="19" t="s">
        <v>113</v>
      </c>
      <c r="BK87" s="197">
        <f>BK88+BK98+BK193</f>
        <v>0</v>
      </c>
    </row>
    <row r="88" s="12" customFormat="1" ht="25.92" customHeight="1">
      <c r="A88" s="12"/>
      <c r="B88" s="198"/>
      <c r="C88" s="199"/>
      <c r="D88" s="200" t="s">
        <v>75</v>
      </c>
      <c r="E88" s="201" t="s">
        <v>138</v>
      </c>
      <c r="F88" s="201" t="s">
        <v>139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84</v>
      </c>
      <c r="AT88" s="210" t="s">
        <v>75</v>
      </c>
      <c r="AU88" s="210" t="s">
        <v>76</v>
      </c>
      <c r="AY88" s="209" t="s">
        <v>140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75</v>
      </c>
      <c r="E89" s="212" t="s">
        <v>434</v>
      </c>
      <c r="F89" s="212" t="s">
        <v>435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SUM(P90:P97)</f>
        <v>0</v>
      </c>
      <c r="Q89" s="206"/>
      <c r="R89" s="207">
        <f>SUM(R90:R97)</f>
        <v>0</v>
      </c>
      <c r="S89" s="206"/>
      <c r="T89" s="208">
        <f>SUM(T90:T97)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84</v>
      </c>
      <c r="AT89" s="210" t="s">
        <v>75</v>
      </c>
      <c r="AU89" s="210" t="s">
        <v>84</v>
      </c>
      <c r="AY89" s="209" t="s">
        <v>140</v>
      </c>
      <c r="BK89" s="211">
        <f>SUM(BK90:BK97)</f>
        <v>0</v>
      </c>
    </row>
    <row r="90" s="2" customFormat="1" ht="24.15" customHeight="1">
      <c r="A90" s="40"/>
      <c r="B90" s="41"/>
      <c r="C90" s="214" t="s">
        <v>84</v>
      </c>
      <c r="D90" s="214" t="s">
        <v>143</v>
      </c>
      <c r="E90" s="215" t="s">
        <v>793</v>
      </c>
      <c r="F90" s="216" t="s">
        <v>794</v>
      </c>
      <c r="G90" s="217" t="s">
        <v>439</v>
      </c>
      <c r="H90" s="218">
        <v>0.20399999999999999</v>
      </c>
      <c r="I90" s="219"/>
      <c r="J90" s="220">
        <f>ROUND(I90*H90,2)</f>
        <v>0</v>
      </c>
      <c r="K90" s="216" t="s">
        <v>147</v>
      </c>
      <c r="L90" s="46"/>
      <c r="M90" s="221" t="s">
        <v>19</v>
      </c>
      <c r="N90" s="222" t="s">
        <v>47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148</v>
      </c>
      <c r="AT90" s="225" t="s">
        <v>143</v>
      </c>
      <c r="AU90" s="225" t="s">
        <v>86</v>
      </c>
      <c r="AY90" s="19" t="s">
        <v>140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84</v>
      </c>
      <c r="BK90" s="226">
        <f>ROUND(I90*H90,2)</f>
        <v>0</v>
      </c>
      <c r="BL90" s="19" t="s">
        <v>148</v>
      </c>
      <c r="BM90" s="225" t="s">
        <v>795</v>
      </c>
    </row>
    <row r="91" s="2" customFormat="1">
      <c r="A91" s="40"/>
      <c r="B91" s="41"/>
      <c r="C91" s="42"/>
      <c r="D91" s="227" t="s">
        <v>150</v>
      </c>
      <c r="E91" s="42"/>
      <c r="F91" s="228" t="s">
        <v>796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150</v>
      </c>
      <c r="AU91" s="19" t="s">
        <v>86</v>
      </c>
    </row>
    <row r="92" s="2" customFormat="1" ht="21.75" customHeight="1">
      <c r="A92" s="40"/>
      <c r="B92" s="41"/>
      <c r="C92" s="214" t="s">
        <v>86</v>
      </c>
      <c r="D92" s="214" t="s">
        <v>143</v>
      </c>
      <c r="E92" s="215" t="s">
        <v>443</v>
      </c>
      <c r="F92" s="216" t="s">
        <v>444</v>
      </c>
      <c r="G92" s="217" t="s">
        <v>439</v>
      </c>
      <c r="H92" s="218">
        <v>0.20399999999999999</v>
      </c>
      <c r="I92" s="219"/>
      <c r="J92" s="220">
        <f>ROUND(I92*H92,2)</f>
        <v>0</v>
      </c>
      <c r="K92" s="216" t="s">
        <v>147</v>
      </c>
      <c r="L92" s="46"/>
      <c r="M92" s="221" t="s">
        <v>19</v>
      </c>
      <c r="N92" s="222" t="s">
        <v>47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148</v>
      </c>
      <c r="AT92" s="225" t="s">
        <v>143</v>
      </c>
      <c r="AU92" s="225" t="s">
        <v>86</v>
      </c>
      <c r="AY92" s="19" t="s">
        <v>140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84</v>
      </c>
      <c r="BK92" s="226">
        <f>ROUND(I92*H92,2)</f>
        <v>0</v>
      </c>
      <c r="BL92" s="19" t="s">
        <v>148</v>
      </c>
      <c r="BM92" s="225" t="s">
        <v>797</v>
      </c>
    </row>
    <row r="93" s="2" customFormat="1">
      <c r="A93" s="40"/>
      <c r="B93" s="41"/>
      <c r="C93" s="42"/>
      <c r="D93" s="227" t="s">
        <v>150</v>
      </c>
      <c r="E93" s="42"/>
      <c r="F93" s="228" t="s">
        <v>446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150</v>
      </c>
      <c r="AU93" s="19" t="s">
        <v>86</v>
      </c>
    </row>
    <row r="94" s="2" customFormat="1" ht="24.15" customHeight="1">
      <c r="A94" s="40"/>
      <c r="B94" s="41"/>
      <c r="C94" s="214" t="s">
        <v>167</v>
      </c>
      <c r="D94" s="214" t="s">
        <v>143</v>
      </c>
      <c r="E94" s="215" t="s">
        <v>447</v>
      </c>
      <c r="F94" s="216" t="s">
        <v>448</v>
      </c>
      <c r="G94" s="217" t="s">
        <v>439</v>
      </c>
      <c r="H94" s="218">
        <v>2.8559999999999999</v>
      </c>
      <c r="I94" s="219"/>
      <c r="J94" s="220">
        <f>ROUND(I94*H94,2)</f>
        <v>0</v>
      </c>
      <c r="K94" s="216" t="s">
        <v>147</v>
      </c>
      <c r="L94" s="46"/>
      <c r="M94" s="221" t="s">
        <v>19</v>
      </c>
      <c r="N94" s="222" t="s">
        <v>47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148</v>
      </c>
      <c r="AT94" s="225" t="s">
        <v>143</v>
      </c>
      <c r="AU94" s="225" t="s">
        <v>86</v>
      </c>
      <c r="AY94" s="19" t="s">
        <v>140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84</v>
      </c>
      <c r="BK94" s="226">
        <f>ROUND(I94*H94,2)</f>
        <v>0</v>
      </c>
      <c r="BL94" s="19" t="s">
        <v>148</v>
      </c>
      <c r="BM94" s="225" t="s">
        <v>798</v>
      </c>
    </row>
    <row r="95" s="2" customFormat="1">
      <c r="A95" s="40"/>
      <c r="B95" s="41"/>
      <c r="C95" s="42"/>
      <c r="D95" s="227" t="s">
        <v>150</v>
      </c>
      <c r="E95" s="42"/>
      <c r="F95" s="228" t="s">
        <v>450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150</v>
      </c>
      <c r="AU95" s="19" t="s">
        <v>86</v>
      </c>
    </row>
    <row r="96" s="2" customFormat="1" ht="24.15" customHeight="1">
      <c r="A96" s="40"/>
      <c r="B96" s="41"/>
      <c r="C96" s="214" t="s">
        <v>148</v>
      </c>
      <c r="D96" s="214" t="s">
        <v>143</v>
      </c>
      <c r="E96" s="215" t="s">
        <v>453</v>
      </c>
      <c r="F96" s="216" t="s">
        <v>454</v>
      </c>
      <c r="G96" s="217" t="s">
        <v>439</v>
      </c>
      <c r="H96" s="218">
        <v>0.20399999999999999</v>
      </c>
      <c r="I96" s="219"/>
      <c r="J96" s="220">
        <f>ROUND(I96*H96,2)</f>
        <v>0</v>
      </c>
      <c r="K96" s="216" t="s">
        <v>147</v>
      </c>
      <c r="L96" s="46"/>
      <c r="M96" s="221" t="s">
        <v>19</v>
      </c>
      <c r="N96" s="222" t="s">
        <v>47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148</v>
      </c>
      <c r="AT96" s="225" t="s">
        <v>143</v>
      </c>
      <c r="AU96" s="225" t="s">
        <v>86</v>
      </c>
      <c r="AY96" s="19" t="s">
        <v>140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84</v>
      </c>
      <c r="BK96" s="226">
        <f>ROUND(I96*H96,2)</f>
        <v>0</v>
      </c>
      <c r="BL96" s="19" t="s">
        <v>148</v>
      </c>
      <c r="BM96" s="225" t="s">
        <v>799</v>
      </c>
    </row>
    <row r="97" s="2" customFormat="1">
      <c r="A97" s="40"/>
      <c r="B97" s="41"/>
      <c r="C97" s="42"/>
      <c r="D97" s="227" t="s">
        <v>150</v>
      </c>
      <c r="E97" s="42"/>
      <c r="F97" s="228" t="s">
        <v>456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150</v>
      </c>
      <c r="AU97" s="19" t="s">
        <v>86</v>
      </c>
    </row>
    <row r="98" s="12" customFormat="1" ht="25.92" customHeight="1">
      <c r="A98" s="12"/>
      <c r="B98" s="198"/>
      <c r="C98" s="199"/>
      <c r="D98" s="200" t="s">
        <v>75</v>
      </c>
      <c r="E98" s="201" t="s">
        <v>464</v>
      </c>
      <c r="F98" s="201" t="s">
        <v>465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P99+P105+P122+P143</f>
        <v>0</v>
      </c>
      <c r="Q98" s="206"/>
      <c r="R98" s="207">
        <f>R99+R105+R122+R143</f>
        <v>0.35801000000000005</v>
      </c>
      <c r="S98" s="206"/>
      <c r="T98" s="208">
        <f>T99+T105+T122+T143</f>
        <v>0.20358999999999999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86</v>
      </c>
      <c r="AT98" s="210" t="s">
        <v>75</v>
      </c>
      <c r="AU98" s="210" t="s">
        <v>76</v>
      </c>
      <c r="AY98" s="209" t="s">
        <v>140</v>
      </c>
      <c r="BK98" s="211">
        <f>BK99+BK105+BK122+BK143</f>
        <v>0</v>
      </c>
    </row>
    <row r="99" s="12" customFormat="1" ht="22.8" customHeight="1">
      <c r="A99" s="12"/>
      <c r="B99" s="198"/>
      <c r="C99" s="199"/>
      <c r="D99" s="200" t="s">
        <v>75</v>
      </c>
      <c r="E99" s="212" t="s">
        <v>800</v>
      </c>
      <c r="F99" s="212" t="s">
        <v>801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SUM(P100:P104)</f>
        <v>0</v>
      </c>
      <c r="Q99" s="206"/>
      <c r="R99" s="207">
        <f>SUM(R100:R104)</f>
        <v>0.078320000000000001</v>
      </c>
      <c r="S99" s="206"/>
      <c r="T99" s="208">
        <f>SUM(T100:T104)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86</v>
      </c>
      <c r="AT99" s="210" t="s">
        <v>75</v>
      </c>
      <c r="AU99" s="210" t="s">
        <v>84</v>
      </c>
      <c r="AY99" s="209" t="s">
        <v>140</v>
      </c>
      <c r="BK99" s="211">
        <f>SUM(BK100:BK104)</f>
        <v>0</v>
      </c>
    </row>
    <row r="100" s="2" customFormat="1" ht="16.5" customHeight="1">
      <c r="A100" s="40"/>
      <c r="B100" s="41"/>
      <c r="C100" s="265" t="s">
        <v>234</v>
      </c>
      <c r="D100" s="265" t="s">
        <v>521</v>
      </c>
      <c r="E100" s="266" t="s">
        <v>802</v>
      </c>
      <c r="F100" s="267" t="s">
        <v>803</v>
      </c>
      <c r="G100" s="268" t="s">
        <v>362</v>
      </c>
      <c r="H100" s="269">
        <v>36</v>
      </c>
      <c r="I100" s="270"/>
      <c r="J100" s="271">
        <f>ROUND(I100*H100,2)</f>
        <v>0</v>
      </c>
      <c r="K100" s="267" t="s">
        <v>19</v>
      </c>
      <c r="L100" s="272"/>
      <c r="M100" s="273" t="s">
        <v>19</v>
      </c>
      <c r="N100" s="274" t="s">
        <v>47</v>
      </c>
      <c r="O100" s="86"/>
      <c r="P100" s="223">
        <f>O100*H100</f>
        <v>0</v>
      </c>
      <c r="Q100" s="223">
        <v>0.0016800000000000001</v>
      </c>
      <c r="R100" s="223">
        <f>Q100*H100</f>
        <v>0.060480000000000006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524</v>
      </c>
      <c r="AT100" s="225" t="s">
        <v>521</v>
      </c>
      <c r="AU100" s="225" t="s">
        <v>86</v>
      </c>
      <c r="AY100" s="19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84</v>
      </c>
      <c r="BK100" s="226">
        <f>ROUND(I100*H100,2)</f>
        <v>0</v>
      </c>
      <c r="BL100" s="19" t="s">
        <v>418</v>
      </c>
      <c r="BM100" s="225" t="s">
        <v>804</v>
      </c>
    </row>
    <row r="101" s="2" customFormat="1">
      <c r="A101" s="40"/>
      <c r="B101" s="41"/>
      <c r="C101" s="42"/>
      <c r="D101" s="234" t="s">
        <v>526</v>
      </c>
      <c r="E101" s="42"/>
      <c r="F101" s="275" t="s">
        <v>805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526</v>
      </c>
      <c r="AU101" s="19" t="s">
        <v>86</v>
      </c>
    </row>
    <row r="102" s="2" customFormat="1" ht="24.15" customHeight="1">
      <c r="A102" s="40"/>
      <c r="B102" s="41"/>
      <c r="C102" s="265" t="s">
        <v>141</v>
      </c>
      <c r="D102" s="265" t="s">
        <v>521</v>
      </c>
      <c r="E102" s="266" t="s">
        <v>806</v>
      </c>
      <c r="F102" s="267" t="s">
        <v>807</v>
      </c>
      <c r="G102" s="268" t="s">
        <v>808</v>
      </c>
      <c r="H102" s="269">
        <v>1</v>
      </c>
      <c r="I102" s="270"/>
      <c r="J102" s="271">
        <f>ROUND(I102*H102,2)</f>
        <v>0</v>
      </c>
      <c r="K102" s="267" t="s">
        <v>19</v>
      </c>
      <c r="L102" s="272"/>
      <c r="M102" s="273" t="s">
        <v>19</v>
      </c>
      <c r="N102" s="274" t="s">
        <v>47</v>
      </c>
      <c r="O102" s="86"/>
      <c r="P102" s="223">
        <f>O102*H102</f>
        <v>0</v>
      </c>
      <c r="Q102" s="223">
        <v>0.002</v>
      </c>
      <c r="R102" s="223">
        <f>Q102*H102</f>
        <v>0.002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524</v>
      </c>
      <c r="AT102" s="225" t="s">
        <v>521</v>
      </c>
      <c r="AU102" s="225" t="s">
        <v>86</v>
      </c>
      <c r="AY102" s="19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84</v>
      </c>
      <c r="BK102" s="226">
        <f>ROUND(I102*H102,2)</f>
        <v>0</v>
      </c>
      <c r="BL102" s="19" t="s">
        <v>418</v>
      </c>
      <c r="BM102" s="225" t="s">
        <v>809</v>
      </c>
    </row>
    <row r="103" s="2" customFormat="1" ht="37.8" customHeight="1">
      <c r="A103" s="40"/>
      <c r="B103" s="41"/>
      <c r="C103" s="214" t="s">
        <v>243</v>
      </c>
      <c r="D103" s="214" t="s">
        <v>143</v>
      </c>
      <c r="E103" s="215" t="s">
        <v>810</v>
      </c>
      <c r="F103" s="216" t="s">
        <v>811</v>
      </c>
      <c r="G103" s="217" t="s">
        <v>362</v>
      </c>
      <c r="H103" s="218">
        <v>36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47</v>
      </c>
      <c r="O103" s="86"/>
      <c r="P103" s="223">
        <f>O103*H103</f>
        <v>0</v>
      </c>
      <c r="Q103" s="223">
        <v>0.00044000000000000002</v>
      </c>
      <c r="R103" s="223">
        <f>Q103*H103</f>
        <v>0.01584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418</v>
      </c>
      <c r="AT103" s="225" t="s">
        <v>143</v>
      </c>
      <c r="AU103" s="225" t="s">
        <v>86</v>
      </c>
      <c r="AY103" s="19" t="s">
        <v>140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84</v>
      </c>
      <c r="BK103" s="226">
        <f>ROUND(I103*H103,2)</f>
        <v>0</v>
      </c>
      <c r="BL103" s="19" t="s">
        <v>418</v>
      </c>
      <c r="BM103" s="225" t="s">
        <v>812</v>
      </c>
    </row>
    <row r="104" s="2" customFormat="1">
      <c r="A104" s="40"/>
      <c r="B104" s="41"/>
      <c r="C104" s="42"/>
      <c r="D104" s="234" t="s">
        <v>526</v>
      </c>
      <c r="E104" s="42"/>
      <c r="F104" s="275" t="s">
        <v>813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526</v>
      </c>
      <c r="AU104" s="19" t="s">
        <v>86</v>
      </c>
    </row>
    <row r="105" s="12" customFormat="1" ht="22.8" customHeight="1">
      <c r="A105" s="12"/>
      <c r="B105" s="198"/>
      <c r="C105" s="199"/>
      <c r="D105" s="200" t="s">
        <v>75</v>
      </c>
      <c r="E105" s="212" t="s">
        <v>814</v>
      </c>
      <c r="F105" s="212" t="s">
        <v>815</v>
      </c>
      <c r="G105" s="199"/>
      <c r="H105" s="199"/>
      <c r="I105" s="202"/>
      <c r="J105" s="213">
        <f>BK105</f>
        <v>0</v>
      </c>
      <c r="K105" s="199"/>
      <c r="L105" s="204"/>
      <c r="M105" s="205"/>
      <c r="N105" s="206"/>
      <c r="O105" s="206"/>
      <c r="P105" s="207">
        <f>SUM(P106:P121)</f>
        <v>0</v>
      </c>
      <c r="Q105" s="206"/>
      <c r="R105" s="207">
        <f>SUM(R106:R121)</f>
        <v>0.031730000000000001</v>
      </c>
      <c r="S105" s="206"/>
      <c r="T105" s="208">
        <f>SUM(T106:T121)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86</v>
      </c>
      <c r="AT105" s="210" t="s">
        <v>75</v>
      </c>
      <c r="AU105" s="210" t="s">
        <v>84</v>
      </c>
      <c r="AY105" s="209" t="s">
        <v>140</v>
      </c>
      <c r="BK105" s="211">
        <f>SUM(BK106:BK121)</f>
        <v>0</v>
      </c>
    </row>
    <row r="106" s="2" customFormat="1" ht="16.5" customHeight="1">
      <c r="A106" s="40"/>
      <c r="B106" s="41"/>
      <c r="C106" s="214" t="s">
        <v>248</v>
      </c>
      <c r="D106" s="214" t="s">
        <v>143</v>
      </c>
      <c r="E106" s="215" t="s">
        <v>816</v>
      </c>
      <c r="F106" s="216" t="s">
        <v>817</v>
      </c>
      <c r="G106" s="217" t="s">
        <v>517</v>
      </c>
      <c r="H106" s="218">
        <v>6</v>
      </c>
      <c r="I106" s="219"/>
      <c r="J106" s="220">
        <f>ROUND(I106*H106,2)</f>
        <v>0</v>
      </c>
      <c r="K106" s="216" t="s">
        <v>147</v>
      </c>
      <c r="L106" s="46"/>
      <c r="M106" s="221" t="s">
        <v>19</v>
      </c>
      <c r="N106" s="222" t="s">
        <v>47</v>
      </c>
      <c r="O106" s="86"/>
      <c r="P106" s="223">
        <f>O106*H106</f>
        <v>0</v>
      </c>
      <c r="Q106" s="223">
        <v>0.00088999999999999995</v>
      </c>
      <c r="R106" s="223">
        <f>Q106*H106</f>
        <v>0.0053399999999999993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418</v>
      </c>
      <c r="AT106" s="225" t="s">
        <v>143</v>
      </c>
      <c r="AU106" s="225" t="s">
        <v>86</v>
      </c>
      <c r="AY106" s="19" t="s">
        <v>140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84</v>
      </c>
      <c r="BK106" s="226">
        <f>ROUND(I106*H106,2)</f>
        <v>0</v>
      </c>
      <c r="BL106" s="19" t="s">
        <v>418</v>
      </c>
      <c r="BM106" s="225" t="s">
        <v>818</v>
      </c>
    </row>
    <row r="107" s="2" customFormat="1">
      <c r="A107" s="40"/>
      <c r="B107" s="41"/>
      <c r="C107" s="42"/>
      <c r="D107" s="227" t="s">
        <v>150</v>
      </c>
      <c r="E107" s="42"/>
      <c r="F107" s="228" t="s">
        <v>819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150</v>
      </c>
      <c r="AU107" s="19" t="s">
        <v>86</v>
      </c>
    </row>
    <row r="108" s="2" customFormat="1" ht="16.5" customHeight="1">
      <c r="A108" s="40"/>
      <c r="B108" s="41"/>
      <c r="C108" s="214" t="s">
        <v>295</v>
      </c>
      <c r="D108" s="214" t="s">
        <v>143</v>
      </c>
      <c r="E108" s="215" t="s">
        <v>820</v>
      </c>
      <c r="F108" s="216" t="s">
        <v>821</v>
      </c>
      <c r="G108" s="217" t="s">
        <v>362</v>
      </c>
      <c r="H108" s="218">
        <v>22</v>
      </c>
      <c r="I108" s="219"/>
      <c r="J108" s="220">
        <f>ROUND(I108*H108,2)</f>
        <v>0</v>
      </c>
      <c r="K108" s="216" t="s">
        <v>147</v>
      </c>
      <c r="L108" s="46"/>
      <c r="M108" s="221" t="s">
        <v>19</v>
      </c>
      <c r="N108" s="222" t="s">
        <v>47</v>
      </c>
      <c r="O108" s="86"/>
      <c r="P108" s="223">
        <f>O108*H108</f>
        <v>0</v>
      </c>
      <c r="Q108" s="223">
        <v>0.00036000000000000002</v>
      </c>
      <c r="R108" s="223">
        <f>Q108*H108</f>
        <v>0.00792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418</v>
      </c>
      <c r="AT108" s="225" t="s">
        <v>143</v>
      </c>
      <c r="AU108" s="225" t="s">
        <v>86</v>
      </c>
      <c r="AY108" s="19" t="s">
        <v>140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84</v>
      </c>
      <c r="BK108" s="226">
        <f>ROUND(I108*H108,2)</f>
        <v>0</v>
      </c>
      <c r="BL108" s="19" t="s">
        <v>418</v>
      </c>
      <c r="BM108" s="225" t="s">
        <v>822</v>
      </c>
    </row>
    <row r="109" s="2" customFormat="1">
      <c r="A109" s="40"/>
      <c r="B109" s="41"/>
      <c r="C109" s="42"/>
      <c r="D109" s="227" t="s">
        <v>150</v>
      </c>
      <c r="E109" s="42"/>
      <c r="F109" s="228" t="s">
        <v>823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150</v>
      </c>
      <c r="AU109" s="19" t="s">
        <v>86</v>
      </c>
    </row>
    <row r="110" s="2" customFormat="1" ht="16.5" customHeight="1">
      <c r="A110" s="40"/>
      <c r="B110" s="41"/>
      <c r="C110" s="214" t="s">
        <v>359</v>
      </c>
      <c r="D110" s="214" t="s">
        <v>143</v>
      </c>
      <c r="E110" s="215" t="s">
        <v>824</v>
      </c>
      <c r="F110" s="216" t="s">
        <v>825</v>
      </c>
      <c r="G110" s="217" t="s">
        <v>362</v>
      </c>
      <c r="H110" s="218">
        <v>5</v>
      </c>
      <c r="I110" s="219"/>
      <c r="J110" s="220">
        <f>ROUND(I110*H110,2)</f>
        <v>0</v>
      </c>
      <c r="K110" s="216" t="s">
        <v>147</v>
      </c>
      <c r="L110" s="46"/>
      <c r="M110" s="221" t="s">
        <v>19</v>
      </c>
      <c r="N110" s="222" t="s">
        <v>47</v>
      </c>
      <c r="O110" s="86"/>
      <c r="P110" s="223">
        <f>O110*H110</f>
        <v>0</v>
      </c>
      <c r="Q110" s="223">
        <v>0.00040999999999999999</v>
      </c>
      <c r="R110" s="223">
        <f>Q110*H110</f>
        <v>0.0020499999999999997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418</v>
      </c>
      <c r="AT110" s="225" t="s">
        <v>143</v>
      </c>
      <c r="AU110" s="225" t="s">
        <v>86</v>
      </c>
      <c r="AY110" s="19" t="s">
        <v>140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84</v>
      </c>
      <c r="BK110" s="226">
        <f>ROUND(I110*H110,2)</f>
        <v>0</v>
      </c>
      <c r="BL110" s="19" t="s">
        <v>418</v>
      </c>
      <c r="BM110" s="225" t="s">
        <v>826</v>
      </c>
    </row>
    <row r="111" s="2" customFormat="1">
      <c r="A111" s="40"/>
      <c r="B111" s="41"/>
      <c r="C111" s="42"/>
      <c r="D111" s="227" t="s">
        <v>150</v>
      </c>
      <c r="E111" s="42"/>
      <c r="F111" s="228" t="s">
        <v>827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150</v>
      </c>
      <c r="AU111" s="19" t="s">
        <v>86</v>
      </c>
    </row>
    <row r="112" s="2" customFormat="1" ht="16.5" customHeight="1">
      <c r="A112" s="40"/>
      <c r="B112" s="41"/>
      <c r="C112" s="214" t="s">
        <v>373</v>
      </c>
      <c r="D112" s="214" t="s">
        <v>143</v>
      </c>
      <c r="E112" s="215" t="s">
        <v>828</v>
      </c>
      <c r="F112" s="216" t="s">
        <v>829</v>
      </c>
      <c r="G112" s="217" t="s">
        <v>362</v>
      </c>
      <c r="H112" s="218">
        <v>12</v>
      </c>
      <c r="I112" s="219"/>
      <c r="J112" s="220">
        <f>ROUND(I112*H112,2)</f>
        <v>0</v>
      </c>
      <c r="K112" s="216" t="s">
        <v>147</v>
      </c>
      <c r="L112" s="46"/>
      <c r="M112" s="221" t="s">
        <v>19</v>
      </c>
      <c r="N112" s="222" t="s">
        <v>47</v>
      </c>
      <c r="O112" s="86"/>
      <c r="P112" s="223">
        <f>O112*H112</f>
        <v>0</v>
      </c>
      <c r="Q112" s="223">
        <v>0.00048000000000000001</v>
      </c>
      <c r="R112" s="223">
        <f>Q112*H112</f>
        <v>0.0057600000000000004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418</v>
      </c>
      <c r="AT112" s="225" t="s">
        <v>143</v>
      </c>
      <c r="AU112" s="225" t="s">
        <v>86</v>
      </c>
      <c r="AY112" s="19" t="s">
        <v>140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84</v>
      </c>
      <c r="BK112" s="226">
        <f>ROUND(I112*H112,2)</f>
        <v>0</v>
      </c>
      <c r="BL112" s="19" t="s">
        <v>418</v>
      </c>
      <c r="BM112" s="225" t="s">
        <v>830</v>
      </c>
    </row>
    <row r="113" s="2" customFormat="1">
      <c r="A113" s="40"/>
      <c r="B113" s="41"/>
      <c r="C113" s="42"/>
      <c r="D113" s="227" t="s">
        <v>150</v>
      </c>
      <c r="E113" s="42"/>
      <c r="F113" s="228" t="s">
        <v>831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150</v>
      </c>
      <c r="AU113" s="19" t="s">
        <v>86</v>
      </c>
    </row>
    <row r="114" s="2" customFormat="1" ht="16.5" customHeight="1">
      <c r="A114" s="40"/>
      <c r="B114" s="41"/>
      <c r="C114" s="214" t="s">
        <v>8</v>
      </c>
      <c r="D114" s="214" t="s">
        <v>143</v>
      </c>
      <c r="E114" s="215" t="s">
        <v>832</v>
      </c>
      <c r="F114" s="216" t="s">
        <v>833</v>
      </c>
      <c r="G114" s="217" t="s">
        <v>517</v>
      </c>
      <c r="H114" s="218">
        <v>3</v>
      </c>
      <c r="I114" s="219"/>
      <c r="J114" s="220">
        <f>ROUND(I114*H114,2)</f>
        <v>0</v>
      </c>
      <c r="K114" s="216" t="s">
        <v>147</v>
      </c>
      <c r="L114" s="46"/>
      <c r="M114" s="221" t="s">
        <v>19</v>
      </c>
      <c r="N114" s="222" t="s">
        <v>47</v>
      </c>
      <c r="O114" s="86"/>
      <c r="P114" s="223">
        <f>O114*H114</f>
        <v>0</v>
      </c>
      <c r="Q114" s="223">
        <v>0.00022000000000000001</v>
      </c>
      <c r="R114" s="223">
        <f>Q114*H114</f>
        <v>0.00066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418</v>
      </c>
      <c r="AT114" s="225" t="s">
        <v>143</v>
      </c>
      <c r="AU114" s="225" t="s">
        <v>86</v>
      </c>
      <c r="AY114" s="19" t="s">
        <v>140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84</v>
      </c>
      <c r="BK114" s="226">
        <f>ROUND(I114*H114,2)</f>
        <v>0</v>
      </c>
      <c r="BL114" s="19" t="s">
        <v>418</v>
      </c>
      <c r="BM114" s="225" t="s">
        <v>834</v>
      </c>
    </row>
    <row r="115" s="2" customFormat="1">
      <c r="A115" s="40"/>
      <c r="B115" s="41"/>
      <c r="C115" s="42"/>
      <c r="D115" s="227" t="s">
        <v>150</v>
      </c>
      <c r="E115" s="42"/>
      <c r="F115" s="228" t="s">
        <v>835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150</v>
      </c>
      <c r="AU115" s="19" t="s">
        <v>86</v>
      </c>
    </row>
    <row r="116" s="2" customFormat="1" ht="16.5" customHeight="1">
      <c r="A116" s="40"/>
      <c r="B116" s="41"/>
      <c r="C116" s="265" t="s">
        <v>398</v>
      </c>
      <c r="D116" s="265" t="s">
        <v>521</v>
      </c>
      <c r="E116" s="266" t="s">
        <v>836</v>
      </c>
      <c r="F116" s="267" t="s">
        <v>837</v>
      </c>
      <c r="G116" s="268" t="s">
        <v>517</v>
      </c>
      <c r="H116" s="269">
        <v>2</v>
      </c>
      <c r="I116" s="270"/>
      <c r="J116" s="271">
        <f>ROUND(I116*H116,2)</f>
        <v>0</v>
      </c>
      <c r="K116" s="267" t="s">
        <v>19</v>
      </c>
      <c r="L116" s="272"/>
      <c r="M116" s="273" t="s">
        <v>19</v>
      </c>
      <c r="N116" s="274" t="s">
        <v>47</v>
      </c>
      <c r="O116" s="86"/>
      <c r="P116" s="223">
        <f>O116*H116</f>
        <v>0</v>
      </c>
      <c r="Q116" s="223">
        <v>0.0050000000000000001</v>
      </c>
      <c r="R116" s="223">
        <f>Q116*H116</f>
        <v>0.01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524</v>
      </c>
      <c r="AT116" s="225" t="s">
        <v>521</v>
      </c>
      <c r="AU116" s="225" t="s">
        <v>86</v>
      </c>
      <c r="AY116" s="19" t="s">
        <v>140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84</v>
      </c>
      <c r="BK116" s="226">
        <f>ROUND(I116*H116,2)</f>
        <v>0</v>
      </c>
      <c r="BL116" s="19" t="s">
        <v>418</v>
      </c>
      <c r="BM116" s="225" t="s">
        <v>838</v>
      </c>
    </row>
    <row r="117" s="2" customFormat="1">
      <c r="A117" s="40"/>
      <c r="B117" s="41"/>
      <c r="C117" s="42"/>
      <c r="D117" s="234" t="s">
        <v>526</v>
      </c>
      <c r="E117" s="42"/>
      <c r="F117" s="275" t="s">
        <v>839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526</v>
      </c>
      <c r="AU117" s="19" t="s">
        <v>86</v>
      </c>
    </row>
    <row r="118" s="2" customFormat="1" ht="16.5" customHeight="1">
      <c r="A118" s="40"/>
      <c r="B118" s="41"/>
      <c r="C118" s="214" t="s">
        <v>405</v>
      </c>
      <c r="D118" s="214" t="s">
        <v>143</v>
      </c>
      <c r="E118" s="215" t="s">
        <v>840</v>
      </c>
      <c r="F118" s="216" t="s">
        <v>841</v>
      </c>
      <c r="G118" s="217" t="s">
        <v>362</v>
      </c>
      <c r="H118" s="218">
        <v>39</v>
      </c>
      <c r="I118" s="219"/>
      <c r="J118" s="220">
        <f>ROUND(I118*H118,2)</f>
        <v>0</v>
      </c>
      <c r="K118" s="216" t="s">
        <v>147</v>
      </c>
      <c r="L118" s="46"/>
      <c r="M118" s="221" t="s">
        <v>19</v>
      </c>
      <c r="N118" s="222" t="s">
        <v>47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418</v>
      </c>
      <c r="AT118" s="225" t="s">
        <v>143</v>
      </c>
      <c r="AU118" s="225" t="s">
        <v>86</v>
      </c>
      <c r="AY118" s="19" t="s">
        <v>140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84</v>
      </c>
      <c r="BK118" s="226">
        <f>ROUND(I118*H118,2)</f>
        <v>0</v>
      </c>
      <c r="BL118" s="19" t="s">
        <v>418</v>
      </c>
      <c r="BM118" s="225" t="s">
        <v>842</v>
      </c>
    </row>
    <row r="119" s="2" customFormat="1">
      <c r="A119" s="40"/>
      <c r="B119" s="41"/>
      <c r="C119" s="42"/>
      <c r="D119" s="227" t="s">
        <v>150</v>
      </c>
      <c r="E119" s="42"/>
      <c r="F119" s="228" t="s">
        <v>843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150</v>
      </c>
      <c r="AU119" s="19" t="s">
        <v>86</v>
      </c>
    </row>
    <row r="120" s="2" customFormat="1" ht="24.15" customHeight="1">
      <c r="A120" s="40"/>
      <c r="B120" s="41"/>
      <c r="C120" s="214" t="s">
        <v>412</v>
      </c>
      <c r="D120" s="214" t="s">
        <v>143</v>
      </c>
      <c r="E120" s="215" t="s">
        <v>844</v>
      </c>
      <c r="F120" s="216" t="s">
        <v>845</v>
      </c>
      <c r="G120" s="217" t="s">
        <v>439</v>
      </c>
      <c r="H120" s="218">
        <v>0.032000000000000001</v>
      </c>
      <c r="I120" s="219"/>
      <c r="J120" s="220">
        <f>ROUND(I120*H120,2)</f>
        <v>0</v>
      </c>
      <c r="K120" s="216" t="s">
        <v>147</v>
      </c>
      <c r="L120" s="46"/>
      <c r="M120" s="221" t="s">
        <v>19</v>
      </c>
      <c r="N120" s="222" t="s">
        <v>47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418</v>
      </c>
      <c r="AT120" s="225" t="s">
        <v>143</v>
      </c>
      <c r="AU120" s="225" t="s">
        <v>86</v>
      </c>
      <c r="AY120" s="19" t="s">
        <v>140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84</v>
      </c>
      <c r="BK120" s="226">
        <f>ROUND(I120*H120,2)</f>
        <v>0</v>
      </c>
      <c r="BL120" s="19" t="s">
        <v>418</v>
      </c>
      <c r="BM120" s="225" t="s">
        <v>846</v>
      </c>
    </row>
    <row r="121" s="2" customFormat="1">
      <c r="A121" s="40"/>
      <c r="B121" s="41"/>
      <c r="C121" s="42"/>
      <c r="D121" s="227" t="s">
        <v>150</v>
      </c>
      <c r="E121" s="42"/>
      <c r="F121" s="228" t="s">
        <v>847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150</v>
      </c>
      <c r="AU121" s="19" t="s">
        <v>86</v>
      </c>
    </row>
    <row r="122" s="12" customFormat="1" ht="22.8" customHeight="1">
      <c r="A122" s="12"/>
      <c r="B122" s="198"/>
      <c r="C122" s="199"/>
      <c r="D122" s="200" t="s">
        <v>75</v>
      </c>
      <c r="E122" s="212" t="s">
        <v>848</v>
      </c>
      <c r="F122" s="212" t="s">
        <v>849</v>
      </c>
      <c r="G122" s="199"/>
      <c r="H122" s="199"/>
      <c r="I122" s="202"/>
      <c r="J122" s="213">
        <f>BK122</f>
        <v>0</v>
      </c>
      <c r="K122" s="199"/>
      <c r="L122" s="204"/>
      <c r="M122" s="205"/>
      <c r="N122" s="206"/>
      <c r="O122" s="206"/>
      <c r="P122" s="207">
        <f>SUM(P123:P142)</f>
        <v>0</v>
      </c>
      <c r="Q122" s="206"/>
      <c r="R122" s="207">
        <f>SUM(R123:R142)</f>
        <v>0.034489999999999993</v>
      </c>
      <c r="S122" s="206"/>
      <c r="T122" s="208">
        <f>SUM(T123:T142)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86</v>
      </c>
      <c r="AT122" s="210" t="s">
        <v>75</v>
      </c>
      <c r="AU122" s="210" t="s">
        <v>84</v>
      </c>
      <c r="AY122" s="209" t="s">
        <v>140</v>
      </c>
      <c r="BK122" s="211">
        <f>SUM(BK123:BK142)</f>
        <v>0</v>
      </c>
    </row>
    <row r="123" s="2" customFormat="1" ht="16.5" customHeight="1">
      <c r="A123" s="40"/>
      <c r="B123" s="41"/>
      <c r="C123" s="214" t="s">
        <v>418</v>
      </c>
      <c r="D123" s="214" t="s">
        <v>143</v>
      </c>
      <c r="E123" s="215" t="s">
        <v>850</v>
      </c>
      <c r="F123" s="216" t="s">
        <v>851</v>
      </c>
      <c r="G123" s="217" t="s">
        <v>517</v>
      </c>
      <c r="H123" s="218">
        <v>7</v>
      </c>
      <c r="I123" s="219"/>
      <c r="J123" s="220">
        <f>ROUND(I123*H123,2)</f>
        <v>0</v>
      </c>
      <c r="K123" s="216" t="s">
        <v>147</v>
      </c>
      <c r="L123" s="46"/>
      <c r="M123" s="221" t="s">
        <v>19</v>
      </c>
      <c r="N123" s="222" t="s">
        <v>47</v>
      </c>
      <c r="O123" s="86"/>
      <c r="P123" s="223">
        <f>O123*H123</f>
        <v>0</v>
      </c>
      <c r="Q123" s="223">
        <v>0.00025000000000000001</v>
      </c>
      <c r="R123" s="223">
        <f>Q123*H123</f>
        <v>0.00175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418</v>
      </c>
      <c r="AT123" s="225" t="s">
        <v>143</v>
      </c>
      <c r="AU123" s="225" t="s">
        <v>86</v>
      </c>
      <c r="AY123" s="19" t="s">
        <v>140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84</v>
      </c>
      <c r="BK123" s="226">
        <f>ROUND(I123*H123,2)</f>
        <v>0</v>
      </c>
      <c r="BL123" s="19" t="s">
        <v>418</v>
      </c>
      <c r="BM123" s="225" t="s">
        <v>852</v>
      </c>
    </row>
    <row r="124" s="2" customFormat="1">
      <c r="A124" s="40"/>
      <c r="B124" s="41"/>
      <c r="C124" s="42"/>
      <c r="D124" s="227" t="s">
        <v>150</v>
      </c>
      <c r="E124" s="42"/>
      <c r="F124" s="228" t="s">
        <v>853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150</v>
      </c>
      <c r="AU124" s="19" t="s">
        <v>86</v>
      </c>
    </row>
    <row r="125" s="2" customFormat="1" ht="16.5" customHeight="1">
      <c r="A125" s="40"/>
      <c r="B125" s="41"/>
      <c r="C125" s="214" t="s">
        <v>424</v>
      </c>
      <c r="D125" s="214" t="s">
        <v>143</v>
      </c>
      <c r="E125" s="215" t="s">
        <v>854</v>
      </c>
      <c r="F125" s="216" t="s">
        <v>855</v>
      </c>
      <c r="G125" s="217" t="s">
        <v>362</v>
      </c>
      <c r="H125" s="218">
        <v>38</v>
      </c>
      <c r="I125" s="219"/>
      <c r="J125" s="220">
        <f>ROUND(I125*H125,2)</f>
        <v>0</v>
      </c>
      <c r="K125" s="216" t="s">
        <v>147</v>
      </c>
      <c r="L125" s="46"/>
      <c r="M125" s="221" t="s">
        <v>19</v>
      </c>
      <c r="N125" s="222" t="s">
        <v>47</v>
      </c>
      <c r="O125" s="86"/>
      <c r="P125" s="223">
        <f>O125*H125</f>
        <v>0</v>
      </c>
      <c r="Q125" s="223">
        <v>0.00072999999999999996</v>
      </c>
      <c r="R125" s="223">
        <f>Q125*H125</f>
        <v>0.027739999999999997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418</v>
      </c>
      <c r="AT125" s="225" t="s">
        <v>143</v>
      </c>
      <c r="AU125" s="225" t="s">
        <v>86</v>
      </c>
      <c r="AY125" s="19" t="s">
        <v>140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84</v>
      </c>
      <c r="BK125" s="226">
        <f>ROUND(I125*H125,2)</f>
        <v>0</v>
      </c>
      <c r="BL125" s="19" t="s">
        <v>418</v>
      </c>
      <c r="BM125" s="225" t="s">
        <v>856</v>
      </c>
    </row>
    <row r="126" s="2" customFormat="1">
      <c r="A126" s="40"/>
      <c r="B126" s="41"/>
      <c r="C126" s="42"/>
      <c r="D126" s="227" t="s">
        <v>150</v>
      </c>
      <c r="E126" s="42"/>
      <c r="F126" s="228" t="s">
        <v>857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150</v>
      </c>
      <c r="AU126" s="19" t="s">
        <v>86</v>
      </c>
    </row>
    <row r="127" s="2" customFormat="1" ht="24.15" customHeight="1">
      <c r="A127" s="40"/>
      <c r="B127" s="41"/>
      <c r="C127" s="214" t="s">
        <v>429</v>
      </c>
      <c r="D127" s="214" t="s">
        <v>143</v>
      </c>
      <c r="E127" s="215" t="s">
        <v>858</v>
      </c>
      <c r="F127" s="216" t="s">
        <v>859</v>
      </c>
      <c r="G127" s="217" t="s">
        <v>362</v>
      </c>
      <c r="H127" s="218">
        <v>3</v>
      </c>
      <c r="I127" s="219"/>
      <c r="J127" s="220">
        <f>ROUND(I127*H127,2)</f>
        <v>0</v>
      </c>
      <c r="K127" s="216" t="s">
        <v>147</v>
      </c>
      <c r="L127" s="46"/>
      <c r="M127" s="221" t="s">
        <v>19</v>
      </c>
      <c r="N127" s="222" t="s">
        <v>47</v>
      </c>
      <c r="O127" s="86"/>
      <c r="P127" s="223">
        <f>O127*H127</f>
        <v>0</v>
      </c>
      <c r="Q127" s="223">
        <v>6.9999999999999994E-05</v>
      </c>
      <c r="R127" s="223">
        <f>Q127*H127</f>
        <v>0.00020999999999999998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418</v>
      </c>
      <c r="AT127" s="225" t="s">
        <v>143</v>
      </c>
      <c r="AU127" s="225" t="s">
        <v>86</v>
      </c>
      <c r="AY127" s="19" t="s">
        <v>140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84</v>
      </c>
      <c r="BK127" s="226">
        <f>ROUND(I127*H127,2)</f>
        <v>0</v>
      </c>
      <c r="BL127" s="19" t="s">
        <v>418</v>
      </c>
      <c r="BM127" s="225" t="s">
        <v>860</v>
      </c>
    </row>
    <row r="128" s="2" customFormat="1">
      <c r="A128" s="40"/>
      <c r="B128" s="41"/>
      <c r="C128" s="42"/>
      <c r="D128" s="227" t="s">
        <v>150</v>
      </c>
      <c r="E128" s="42"/>
      <c r="F128" s="228" t="s">
        <v>861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150</v>
      </c>
      <c r="AU128" s="19" t="s">
        <v>86</v>
      </c>
    </row>
    <row r="129" s="2" customFormat="1" ht="33" customHeight="1">
      <c r="A129" s="40"/>
      <c r="B129" s="41"/>
      <c r="C129" s="214" t="s">
        <v>436</v>
      </c>
      <c r="D129" s="214" t="s">
        <v>143</v>
      </c>
      <c r="E129" s="215" t="s">
        <v>862</v>
      </c>
      <c r="F129" s="216" t="s">
        <v>863</v>
      </c>
      <c r="G129" s="217" t="s">
        <v>362</v>
      </c>
      <c r="H129" s="218">
        <v>10</v>
      </c>
      <c r="I129" s="219"/>
      <c r="J129" s="220">
        <f>ROUND(I129*H129,2)</f>
        <v>0</v>
      </c>
      <c r="K129" s="216" t="s">
        <v>147</v>
      </c>
      <c r="L129" s="46"/>
      <c r="M129" s="221" t="s">
        <v>19</v>
      </c>
      <c r="N129" s="222" t="s">
        <v>47</v>
      </c>
      <c r="O129" s="86"/>
      <c r="P129" s="223">
        <f>O129*H129</f>
        <v>0</v>
      </c>
      <c r="Q129" s="223">
        <v>0.00020000000000000001</v>
      </c>
      <c r="R129" s="223">
        <f>Q129*H129</f>
        <v>0.002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418</v>
      </c>
      <c r="AT129" s="225" t="s">
        <v>143</v>
      </c>
      <c r="AU129" s="225" t="s">
        <v>86</v>
      </c>
      <c r="AY129" s="19" t="s">
        <v>140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84</v>
      </c>
      <c r="BK129" s="226">
        <f>ROUND(I129*H129,2)</f>
        <v>0</v>
      </c>
      <c r="BL129" s="19" t="s">
        <v>418</v>
      </c>
      <c r="BM129" s="225" t="s">
        <v>864</v>
      </c>
    </row>
    <row r="130" s="2" customFormat="1">
      <c r="A130" s="40"/>
      <c r="B130" s="41"/>
      <c r="C130" s="42"/>
      <c r="D130" s="227" t="s">
        <v>150</v>
      </c>
      <c r="E130" s="42"/>
      <c r="F130" s="228" t="s">
        <v>865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150</v>
      </c>
      <c r="AU130" s="19" t="s">
        <v>86</v>
      </c>
    </row>
    <row r="131" s="2" customFormat="1" ht="21.75" customHeight="1">
      <c r="A131" s="40"/>
      <c r="B131" s="41"/>
      <c r="C131" s="214" t="s">
        <v>442</v>
      </c>
      <c r="D131" s="214" t="s">
        <v>143</v>
      </c>
      <c r="E131" s="215" t="s">
        <v>866</v>
      </c>
      <c r="F131" s="216" t="s">
        <v>867</v>
      </c>
      <c r="G131" s="217" t="s">
        <v>517</v>
      </c>
      <c r="H131" s="218">
        <v>4</v>
      </c>
      <c r="I131" s="219"/>
      <c r="J131" s="220">
        <f>ROUND(I131*H131,2)</f>
        <v>0</v>
      </c>
      <c r="K131" s="216" t="s">
        <v>147</v>
      </c>
      <c r="L131" s="46"/>
      <c r="M131" s="221" t="s">
        <v>19</v>
      </c>
      <c r="N131" s="222" t="s">
        <v>47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418</v>
      </c>
      <c r="AT131" s="225" t="s">
        <v>143</v>
      </c>
      <c r="AU131" s="225" t="s">
        <v>86</v>
      </c>
      <c r="AY131" s="19" t="s">
        <v>140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84</v>
      </c>
      <c r="BK131" s="226">
        <f>ROUND(I131*H131,2)</f>
        <v>0</v>
      </c>
      <c r="BL131" s="19" t="s">
        <v>418</v>
      </c>
      <c r="BM131" s="225" t="s">
        <v>868</v>
      </c>
    </row>
    <row r="132" s="2" customFormat="1">
      <c r="A132" s="40"/>
      <c r="B132" s="41"/>
      <c r="C132" s="42"/>
      <c r="D132" s="227" t="s">
        <v>150</v>
      </c>
      <c r="E132" s="42"/>
      <c r="F132" s="228" t="s">
        <v>869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150</v>
      </c>
      <c r="AU132" s="19" t="s">
        <v>86</v>
      </c>
    </row>
    <row r="133" s="2" customFormat="1" ht="16.5" customHeight="1">
      <c r="A133" s="40"/>
      <c r="B133" s="41"/>
      <c r="C133" s="214" t="s">
        <v>7</v>
      </c>
      <c r="D133" s="214" t="s">
        <v>143</v>
      </c>
      <c r="E133" s="215" t="s">
        <v>870</v>
      </c>
      <c r="F133" s="216" t="s">
        <v>871</v>
      </c>
      <c r="G133" s="217" t="s">
        <v>517</v>
      </c>
      <c r="H133" s="218">
        <v>6</v>
      </c>
      <c r="I133" s="219"/>
      <c r="J133" s="220">
        <f>ROUND(I133*H133,2)</f>
        <v>0</v>
      </c>
      <c r="K133" s="216" t="s">
        <v>147</v>
      </c>
      <c r="L133" s="46"/>
      <c r="M133" s="221" t="s">
        <v>19</v>
      </c>
      <c r="N133" s="222" t="s">
        <v>47</v>
      </c>
      <c r="O133" s="86"/>
      <c r="P133" s="223">
        <f>O133*H133</f>
        <v>0</v>
      </c>
      <c r="Q133" s="223">
        <v>0.00017000000000000001</v>
      </c>
      <c r="R133" s="223">
        <f>Q133*H133</f>
        <v>0.0010200000000000001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418</v>
      </c>
      <c r="AT133" s="225" t="s">
        <v>143</v>
      </c>
      <c r="AU133" s="225" t="s">
        <v>86</v>
      </c>
      <c r="AY133" s="19" t="s">
        <v>140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84</v>
      </c>
      <c r="BK133" s="226">
        <f>ROUND(I133*H133,2)</f>
        <v>0</v>
      </c>
      <c r="BL133" s="19" t="s">
        <v>418</v>
      </c>
      <c r="BM133" s="225" t="s">
        <v>872</v>
      </c>
    </row>
    <row r="134" s="2" customFormat="1">
      <c r="A134" s="40"/>
      <c r="B134" s="41"/>
      <c r="C134" s="42"/>
      <c r="D134" s="227" t="s">
        <v>150</v>
      </c>
      <c r="E134" s="42"/>
      <c r="F134" s="228" t="s">
        <v>873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150</v>
      </c>
      <c r="AU134" s="19" t="s">
        <v>86</v>
      </c>
    </row>
    <row r="135" s="2" customFormat="1" ht="16.5" customHeight="1">
      <c r="A135" s="40"/>
      <c r="B135" s="41"/>
      <c r="C135" s="214" t="s">
        <v>452</v>
      </c>
      <c r="D135" s="214" t="s">
        <v>143</v>
      </c>
      <c r="E135" s="215" t="s">
        <v>874</v>
      </c>
      <c r="F135" s="216" t="s">
        <v>875</v>
      </c>
      <c r="G135" s="217" t="s">
        <v>808</v>
      </c>
      <c r="H135" s="218">
        <v>3</v>
      </c>
      <c r="I135" s="219"/>
      <c r="J135" s="220">
        <f>ROUND(I135*H135,2)</f>
        <v>0</v>
      </c>
      <c r="K135" s="216" t="s">
        <v>147</v>
      </c>
      <c r="L135" s="46"/>
      <c r="M135" s="221" t="s">
        <v>19</v>
      </c>
      <c r="N135" s="222" t="s">
        <v>47</v>
      </c>
      <c r="O135" s="86"/>
      <c r="P135" s="223">
        <f>O135*H135</f>
        <v>0</v>
      </c>
      <c r="Q135" s="223">
        <v>0.00021000000000000001</v>
      </c>
      <c r="R135" s="223">
        <f>Q135*H135</f>
        <v>0.00063000000000000003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418</v>
      </c>
      <c r="AT135" s="225" t="s">
        <v>143</v>
      </c>
      <c r="AU135" s="225" t="s">
        <v>86</v>
      </c>
      <c r="AY135" s="19" t="s">
        <v>140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84</v>
      </c>
      <c r="BK135" s="226">
        <f>ROUND(I135*H135,2)</f>
        <v>0</v>
      </c>
      <c r="BL135" s="19" t="s">
        <v>418</v>
      </c>
      <c r="BM135" s="225" t="s">
        <v>876</v>
      </c>
    </row>
    <row r="136" s="2" customFormat="1">
      <c r="A136" s="40"/>
      <c r="B136" s="41"/>
      <c r="C136" s="42"/>
      <c r="D136" s="227" t="s">
        <v>150</v>
      </c>
      <c r="E136" s="42"/>
      <c r="F136" s="228" t="s">
        <v>877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150</v>
      </c>
      <c r="AU136" s="19" t="s">
        <v>86</v>
      </c>
    </row>
    <row r="137" s="2" customFormat="1" ht="21.75" customHeight="1">
      <c r="A137" s="40"/>
      <c r="B137" s="41"/>
      <c r="C137" s="214" t="s">
        <v>459</v>
      </c>
      <c r="D137" s="214" t="s">
        <v>143</v>
      </c>
      <c r="E137" s="215" t="s">
        <v>878</v>
      </c>
      <c r="F137" s="216" t="s">
        <v>879</v>
      </c>
      <c r="G137" s="217" t="s">
        <v>362</v>
      </c>
      <c r="H137" s="218">
        <v>38</v>
      </c>
      <c r="I137" s="219"/>
      <c r="J137" s="220">
        <f>ROUND(I137*H137,2)</f>
        <v>0</v>
      </c>
      <c r="K137" s="216" t="s">
        <v>147</v>
      </c>
      <c r="L137" s="46"/>
      <c r="M137" s="221" t="s">
        <v>19</v>
      </c>
      <c r="N137" s="222" t="s">
        <v>47</v>
      </c>
      <c r="O137" s="86"/>
      <c r="P137" s="223">
        <f>O137*H137</f>
        <v>0</v>
      </c>
      <c r="Q137" s="223">
        <v>1.0000000000000001E-05</v>
      </c>
      <c r="R137" s="223">
        <f>Q137*H137</f>
        <v>0.00038000000000000002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418</v>
      </c>
      <c r="AT137" s="225" t="s">
        <v>143</v>
      </c>
      <c r="AU137" s="225" t="s">
        <v>86</v>
      </c>
      <c r="AY137" s="19" t="s">
        <v>140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84</v>
      </c>
      <c r="BK137" s="226">
        <f>ROUND(I137*H137,2)</f>
        <v>0</v>
      </c>
      <c r="BL137" s="19" t="s">
        <v>418</v>
      </c>
      <c r="BM137" s="225" t="s">
        <v>880</v>
      </c>
    </row>
    <row r="138" s="2" customFormat="1">
      <c r="A138" s="40"/>
      <c r="B138" s="41"/>
      <c r="C138" s="42"/>
      <c r="D138" s="227" t="s">
        <v>150</v>
      </c>
      <c r="E138" s="42"/>
      <c r="F138" s="228" t="s">
        <v>881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150</v>
      </c>
      <c r="AU138" s="19" t="s">
        <v>86</v>
      </c>
    </row>
    <row r="139" s="2" customFormat="1" ht="24.15" customHeight="1">
      <c r="A139" s="40"/>
      <c r="B139" s="41"/>
      <c r="C139" s="214" t="s">
        <v>468</v>
      </c>
      <c r="D139" s="214" t="s">
        <v>143</v>
      </c>
      <c r="E139" s="215" t="s">
        <v>882</v>
      </c>
      <c r="F139" s="216" t="s">
        <v>883</v>
      </c>
      <c r="G139" s="217" t="s">
        <v>362</v>
      </c>
      <c r="H139" s="218">
        <v>38</v>
      </c>
      <c r="I139" s="219"/>
      <c r="J139" s="220">
        <f>ROUND(I139*H139,2)</f>
        <v>0</v>
      </c>
      <c r="K139" s="216" t="s">
        <v>147</v>
      </c>
      <c r="L139" s="46"/>
      <c r="M139" s="221" t="s">
        <v>19</v>
      </c>
      <c r="N139" s="222" t="s">
        <v>47</v>
      </c>
      <c r="O139" s="86"/>
      <c r="P139" s="223">
        <f>O139*H139</f>
        <v>0</v>
      </c>
      <c r="Q139" s="223">
        <v>2.0000000000000002E-05</v>
      </c>
      <c r="R139" s="223">
        <f>Q139*H139</f>
        <v>0.00076000000000000004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418</v>
      </c>
      <c r="AT139" s="225" t="s">
        <v>143</v>
      </c>
      <c r="AU139" s="225" t="s">
        <v>86</v>
      </c>
      <c r="AY139" s="19" t="s">
        <v>140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84</v>
      </c>
      <c r="BK139" s="226">
        <f>ROUND(I139*H139,2)</f>
        <v>0</v>
      </c>
      <c r="BL139" s="19" t="s">
        <v>418</v>
      </c>
      <c r="BM139" s="225" t="s">
        <v>884</v>
      </c>
    </row>
    <row r="140" s="2" customFormat="1">
      <c r="A140" s="40"/>
      <c r="B140" s="41"/>
      <c r="C140" s="42"/>
      <c r="D140" s="227" t="s">
        <v>150</v>
      </c>
      <c r="E140" s="42"/>
      <c r="F140" s="228" t="s">
        <v>885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150</v>
      </c>
      <c r="AU140" s="19" t="s">
        <v>86</v>
      </c>
    </row>
    <row r="141" s="2" customFormat="1" ht="24.15" customHeight="1">
      <c r="A141" s="40"/>
      <c r="B141" s="41"/>
      <c r="C141" s="214" t="s">
        <v>475</v>
      </c>
      <c r="D141" s="214" t="s">
        <v>143</v>
      </c>
      <c r="E141" s="215" t="s">
        <v>886</v>
      </c>
      <c r="F141" s="216" t="s">
        <v>887</v>
      </c>
      <c r="G141" s="217" t="s">
        <v>439</v>
      </c>
      <c r="H141" s="218">
        <v>0.034000000000000002</v>
      </c>
      <c r="I141" s="219"/>
      <c r="J141" s="220">
        <f>ROUND(I141*H141,2)</f>
        <v>0</v>
      </c>
      <c r="K141" s="216" t="s">
        <v>147</v>
      </c>
      <c r="L141" s="46"/>
      <c r="M141" s="221" t="s">
        <v>19</v>
      </c>
      <c r="N141" s="222" t="s">
        <v>47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418</v>
      </c>
      <c r="AT141" s="225" t="s">
        <v>143</v>
      </c>
      <c r="AU141" s="225" t="s">
        <v>86</v>
      </c>
      <c r="AY141" s="19" t="s">
        <v>140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84</v>
      </c>
      <c r="BK141" s="226">
        <f>ROUND(I141*H141,2)</f>
        <v>0</v>
      </c>
      <c r="BL141" s="19" t="s">
        <v>418</v>
      </c>
      <c r="BM141" s="225" t="s">
        <v>888</v>
      </c>
    </row>
    <row r="142" s="2" customFormat="1">
      <c r="A142" s="40"/>
      <c r="B142" s="41"/>
      <c r="C142" s="42"/>
      <c r="D142" s="227" t="s">
        <v>150</v>
      </c>
      <c r="E142" s="42"/>
      <c r="F142" s="228" t="s">
        <v>889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150</v>
      </c>
      <c r="AU142" s="19" t="s">
        <v>86</v>
      </c>
    </row>
    <row r="143" s="12" customFormat="1" ht="22.8" customHeight="1">
      <c r="A143" s="12"/>
      <c r="B143" s="198"/>
      <c r="C143" s="199"/>
      <c r="D143" s="200" t="s">
        <v>75</v>
      </c>
      <c r="E143" s="212" t="s">
        <v>890</v>
      </c>
      <c r="F143" s="212" t="s">
        <v>891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SUM(P144:P192)</f>
        <v>0</v>
      </c>
      <c r="Q143" s="206"/>
      <c r="R143" s="207">
        <f>SUM(R144:R192)</f>
        <v>0.21347000000000002</v>
      </c>
      <c r="S143" s="206"/>
      <c r="T143" s="208">
        <f>SUM(T144:T192)</f>
        <v>0.20358999999999999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86</v>
      </c>
      <c r="AT143" s="210" t="s">
        <v>75</v>
      </c>
      <c r="AU143" s="210" t="s">
        <v>84</v>
      </c>
      <c r="AY143" s="209" t="s">
        <v>140</v>
      </c>
      <c r="BK143" s="211">
        <f>SUM(BK144:BK192)</f>
        <v>0</v>
      </c>
    </row>
    <row r="144" s="2" customFormat="1" ht="16.5" customHeight="1">
      <c r="A144" s="40"/>
      <c r="B144" s="41"/>
      <c r="C144" s="214" t="s">
        <v>481</v>
      </c>
      <c r="D144" s="214" t="s">
        <v>143</v>
      </c>
      <c r="E144" s="215" t="s">
        <v>892</v>
      </c>
      <c r="F144" s="216" t="s">
        <v>893</v>
      </c>
      <c r="G144" s="217" t="s">
        <v>808</v>
      </c>
      <c r="H144" s="218">
        <v>2</v>
      </c>
      <c r="I144" s="219"/>
      <c r="J144" s="220">
        <f>ROUND(I144*H144,2)</f>
        <v>0</v>
      </c>
      <c r="K144" s="216" t="s">
        <v>147</v>
      </c>
      <c r="L144" s="46"/>
      <c r="M144" s="221" t="s">
        <v>19</v>
      </c>
      <c r="N144" s="222" t="s">
        <v>47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0.034200000000000001</v>
      </c>
      <c r="T144" s="224">
        <f>S144*H144</f>
        <v>0.068400000000000002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418</v>
      </c>
      <c r="AT144" s="225" t="s">
        <v>143</v>
      </c>
      <c r="AU144" s="225" t="s">
        <v>86</v>
      </c>
      <c r="AY144" s="19" t="s">
        <v>140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84</v>
      </c>
      <c r="BK144" s="226">
        <f>ROUND(I144*H144,2)</f>
        <v>0</v>
      </c>
      <c r="BL144" s="19" t="s">
        <v>418</v>
      </c>
      <c r="BM144" s="225" t="s">
        <v>894</v>
      </c>
    </row>
    <row r="145" s="2" customFormat="1">
      <c r="A145" s="40"/>
      <c r="B145" s="41"/>
      <c r="C145" s="42"/>
      <c r="D145" s="227" t="s">
        <v>150</v>
      </c>
      <c r="E145" s="42"/>
      <c r="F145" s="228" t="s">
        <v>895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150</v>
      </c>
      <c r="AU145" s="19" t="s">
        <v>86</v>
      </c>
    </row>
    <row r="146" s="2" customFormat="1" ht="16.5" customHeight="1">
      <c r="A146" s="40"/>
      <c r="B146" s="41"/>
      <c r="C146" s="214" t="s">
        <v>492</v>
      </c>
      <c r="D146" s="214" t="s">
        <v>143</v>
      </c>
      <c r="E146" s="215" t="s">
        <v>896</v>
      </c>
      <c r="F146" s="216" t="s">
        <v>897</v>
      </c>
      <c r="G146" s="217" t="s">
        <v>808</v>
      </c>
      <c r="H146" s="218">
        <v>2</v>
      </c>
      <c r="I146" s="219"/>
      <c r="J146" s="220">
        <f>ROUND(I146*H146,2)</f>
        <v>0</v>
      </c>
      <c r="K146" s="216" t="s">
        <v>147</v>
      </c>
      <c r="L146" s="46"/>
      <c r="M146" s="221" t="s">
        <v>19</v>
      </c>
      <c r="N146" s="222" t="s">
        <v>47</v>
      </c>
      <c r="O146" s="86"/>
      <c r="P146" s="223">
        <f>O146*H146</f>
        <v>0</v>
      </c>
      <c r="Q146" s="223">
        <v>0.031919999999999997</v>
      </c>
      <c r="R146" s="223">
        <f>Q146*H146</f>
        <v>0.063839999999999994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418</v>
      </c>
      <c r="AT146" s="225" t="s">
        <v>143</v>
      </c>
      <c r="AU146" s="225" t="s">
        <v>86</v>
      </c>
      <c r="AY146" s="19" t="s">
        <v>140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84</v>
      </c>
      <c r="BK146" s="226">
        <f>ROUND(I146*H146,2)</f>
        <v>0</v>
      </c>
      <c r="BL146" s="19" t="s">
        <v>418</v>
      </c>
      <c r="BM146" s="225" t="s">
        <v>898</v>
      </c>
    </row>
    <row r="147" s="2" customFormat="1">
      <c r="A147" s="40"/>
      <c r="B147" s="41"/>
      <c r="C147" s="42"/>
      <c r="D147" s="227" t="s">
        <v>150</v>
      </c>
      <c r="E147" s="42"/>
      <c r="F147" s="228" t="s">
        <v>899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150</v>
      </c>
      <c r="AU147" s="19" t="s">
        <v>86</v>
      </c>
    </row>
    <row r="148" s="2" customFormat="1" ht="16.5" customHeight="1">
      <c r="A148" s="40"/>
      <c r="B148" s="41"/>
      <c r="C148" s="265" t="s">
        <v>500</v>
      </c>
      <c r="D148" s="265" t="s">
        <v>521</v>
      </c>
      <c r="E148" s="266" t="s">
        <v>900</v>
      </c>
      <c r="F148" s="267" t="s">
        <v>901</v>
      </c>
      <c r="G148" s="268" t="s">
        <v>517</v>
      </c>
      <c r="H148" s="269">
        <v>2</v>
      </c>
      <c r="I148" s="270"/>
      <c r="J148" s="271">
        <f>ROUND(I148*H148,2)</f>
        <v>0</v>
      </c>
      <c r="K148" s="267" t="s">
        <v>19</v>
      </c>
      <c r="L148" s="272"/>
      <c r="M148" s="273" t="s">
        <v>19</v>
      </c>
      <c r="N148" s="274" t="s">
        <v>47</v>
      </c>
      <c r="O148" s="86"/>
      <c r="P148" s="223">
        <f>O148*H148</f>
        <v>0</v>
      </c>
      <c r="Q148" s="223">
        <v>0.0013600000000000001</v>
      </c>
      <c r="R148" s="223">
        <f>Q148*H148</f>
        <v>0.0027200000000000002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524</v>
      </c>
      <c r="AT148" s="225" t="s">
        <v>521</v>
      </c>
      <c r="AU148" s="225" t="s">
        <v>86</v>
      </c>
      <c r="AY148" s="19" t="s">
        <v>140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84</v>
      </c>
      <c r="BK148" s="226">
        <f>ROUND(I148*H148,2)</f>
        <v>0</v>
      </c>
      <c r="BL148" s="19" t="s">
        <v>418</v>
      </c>
      <c r="BM148" s="225" t="s">
        <v>902</v>
      </c>
    </row>
    <row r="149" s="2" customFormat="1">
      <c r="A149" s="40"/>
      <c r="B149" s="41"/>
      <c r="C149" s="42"/>
      <c r="D149" s="234" t="s">
        <v>526</v>
      </c>
      <c r="E149" s="42"/>
      <c r="F149" s="275" t="s">
        <v>903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526</v>
      </c>
      <c r="AU149" s="19" t="s">
        <v>86</v>
      </c>
    </row>
    <row r="150" s="2" customFormat="1" ht="16.5" customHeight="1">
      <c r="A150" s="40"/>
      <c r="B150" s="41"/>
      <c r="C150" s="214" t="s">
        <v>505</v>
      </c>
      <c r="D150" s="214" t="s">
        <v>143</v>
      </c>
      <c r="E150" s="215" t="s">
        <v>904</v>
      </c>
      <c r="F150" s="216" t="s">
        <v>905</v>
      </c>
      <c r="G150" s="217" t="s">
        <v>517</v>
      </c>
      <c r="H150" s="218">
        <v>2</v>
      </c>
      <c r="I150" s="219"/>
      <c r="J150" s="220">
        <f>ROUND(I150*H150,2)</f>
        <v>0</v>
      </c>
      <c r="K150" s="216" t="s">
        <v>147</v>
      </c>
      <c r="L150" s="46"/>
      <c r="M150" s="221" t="s">
        <v>19</v>
      </c>
      <c r="N150" s="222" t="s">
        <v>47</v>
      </c>
      <c r="O150" s="86"/>
      <c r="P150" s="223">
        <f>O150*H150</f>
        <v>0</v>
      </c>
      <c r="Q150" s="223">
        <v>0.00068999999999999997</v>
      </c>
      <c r="R150" s="223">
        <f>Q150*H150</f>
        <v>0.0013799999999999999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418</v>
      </c>
      <c r="AT150" s="225" t="s">
        <v>143</v>
      </c>
      <c r="AU150" s="225" t="s">
        <v>86</v>
      </c>
      <c r="AY150" s="19" t="s">
        <v>140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84</v>
      </c>
      <c r="BK150" s="226">
        <f>ROUND(I150*H150,2)</f>
        <v>0</v>
      </c>
      <c r="BL150" s="19" t="s">
        <v>418</v>
      </c>
      <c r="BM150" s="225" t="s">
        <v>906</v>
      </c>
    </row>
    <row r="151" s="2" customFormat="1">
      <c r="A151" s="40"/>
      <c r="B151" s="41"/>
      <c r="C151" s="42"/>
      <c r="D151" s="227" t="s">
        <v>150</v>
      </c>
      <c r="E151" s="42"/>
      <c r="F151" s="228" t="s">
        <v>907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150</v>
      </c>
      <c r="AU151" s="19" t="s">
        <v>86</v>
      </c>
    </row>
    <row r="152" s="2" customFormat="1" ht="16.5" customHeight="1">
      <c r="A152" s="40"/>
      <c r="B152" s="41"/>
      <c r="C152" s="265" t="s">
        <v>514</v>
      </c>
      <c r="D152" s="265" t="s">
        <v>521</v>
      </c>
      <c r="E152" s="266" t="s">
        <v>908</v>
      </c>
      <c r="F152" s="267" t="s">
        <v>909</v>
      </c>
      <c r="G152" s="268" t="s">
        <v>517</v>
      </c>
      <c r="H152" s="269">
        <v>2</v>
      </c>
      <c r="I152" s="270"/>
      <c r="J152" s="271">
        <f>ROUND(I152*H152,2)</f>
        <v>0</v>
      </c>
      <c r="K152" s="267" t="s">
        <v>19</v>
      </c>
      <c r="L152" s="272"/>
      <c r="M152" s="273" t="s">
        <v>19</v>
      </c>
      <c r="N152" s="274" t="s">
        <v>47</v>
      </c>
      <c r="O152" s="86"/>
      <c r="P152" s="223">
        <f>O152*H152</f>
        <v>0</v>
      </c>
      <c r="Q152" s="223">
        <v>0.00044000000000000002</v>
      </c>
      <c r="R152" s="223">
        <f>Q152*H152</f>
        <v>0.00088000000000000003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524</v>
      </c>
      <c r="AT152" s="225" t="s">
        <v>521</v>
      </c>
      <c r="AU152" s="225" t="s">
        <v>86</v>
      </c>
      <c r="AY152" s="19" t="s">
        <v>140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84</v>
      </c>
      <c r="BK152" s="226">
        <f>ROUND(I152*H152,2)</f>
        <v>0</v>
      </c>
      <c r="BL152" s="19" t="s">
        <v>418</v>
      </c>
      <c r="BM152" s="225" t="s">
        <v>910</v>
      </c>
    </row>
    <row r="153" s="2" customFormat="1" ht="16.5" customHeight="1">
      <c r="A153" s="40"/>
      <c r="B153" s="41"/>
      <c r="C153" s="265" t="s">
        <v>520</v>
      </c>
      <c r="D153" s="265" t="s">
        <v>521</v>
      </c>
      <c r="E153" s="266" t="s">
        <v>911</v>
      </c>
      <c r="F153" s="267" t="s">
        <v>912</v>
      </c>
      <c r="G153" s="268" t="s">
        <v>517</v>
      </c>
      <c r="H153" s="269">
        <v>2</v>
      </c>
      <c r="I153" s="270"/>
      <c r="J153" s="271">
        <f>ROUND(I153*H153,2)</f>
        <v>0</v>
      </c>
      <c r="K153" s="267" t="s">
        <v>19</v>
      </c>
      <c r="L153" s="272"/>
      <c r="M153" s="273" t="s">
        <v>19</v>
      </c>
      <c r="N153" s="274" t="s">
        <v>47</v>
      </c>
      <c r="O153" s="86"/>
      <c r="P153" s="223">
        <f>O153*H153</f>
        <v>0</v>
      </c>
      <c r="Q153" s="223">
        <v>0.015900000000000001</v>
      </c>
      <c r="R153" s="223">
        <f>Q153*H153</f>
        <v>0.031800000000000002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524</v>
      </c>
      <c r="AT153" s="225" t="s">
        <v>521</v>
      </c>
      <c r="AU153" s="225" t="s">
        <v>86</v>
      </c>
      <c r="AY153" s="19" t="s">
        <v>140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84</v>
      </c>
      <c r="BK153" s="226">
        <f>ROUND(I153*H153,2)</f>
        <v>0</v>
      </c>
      <c r="BL153" s="19" t="s">
        <v>418</v>
      </c>
      <c r="BM153" s="225" t="s">
        <v>913</v>
      </c>
    </row>
    <row r="154" s="2" customFormat="1" ht="16.5" customHeight="1">
      <c r="A154" s="40"/>
      <c r="B154" s="41"/>
      <c r="C154" s="214" t="s">
        <v>524</v>
      </c>
      <c r="D154" s="214" t="s">
        <v>143</v>
      </c>
      <c r="E154" s="215" t="s">
        <v>914</v>
      </c>
      <c r="F154" s="216" t="s">
        <v>915</v>
      </c>
      <c r="G154" s="217" t="s">
        <v>808</v>
      </c>
      <c r="H154" s="218">
        <v>6</v>
      </c>
      <c r="I154" s="219"/>
      <c r="J154" s="220">
        <f>ROUND(I154*H154,2)</f>
        <v>0</v>
      </c>
      <c r="K154" s="216" t="s">
        <v>147</v>
      </c>
      <c r="L154" s="46"/>
      <c r="M154" s="221" t="s">
        <v>19</v>
      </c>
      <c r="N154" s="222" t="s">
        <v>47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0.019460000000000002</v>
      </c>
      <c r="T154" s="224">
        <f>S154*H154</f>
        <v>0.11676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418</v>
      </c>
      <c r="AT154" s="225" t="s">
        <v>143</v>
      </c>
      <c r="AU154" s="225" t="s">
        <v>86</v>
      </c>
      <c r="AY154" s="19" t="s">
        <v>140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84</v>
      </c>
      <c r="BK154" s="226">
        <f>ROUND(I154*H154,2)</f>
        <v>0</v>
      </c>
      <c r="BL154" s="19" t="s">
        <v>418</v>
      </c>
      <c r="BM154" s="225" t="s">
        <v>916</v>
      </c>
    </row>
    <row r="155" s="2" customFormat="1">
      <c r="A155" s="40"/>
      <c r="B155" s="41"/>
      <c r="C155" s="42"/>
      <c r="D155" s="227" t="s">
        <v>150</v>
      </c>
      <c r="E155" s="42"/>
      <c r="F155" s="228" t="s">
        <v>917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150</v>
      </c>
      <c r="AU155" s="19" t="s">
        <v>86</v>
      </c>
    </row>
    <row r="156" s="2" customFormat="1" ht="24.15" customHeight="1">
      <c r="A156" s="40"/>
      <c r="B156" s="41"/>
      <c r="C156" s="214" t="s">
        <v>532</v>
      </c>
      <c r="D156" s="214" t="s">
        <v>143</v>
      </c>
      <c r="E156" s="215" t="s">
        <v>918</v>
      </c>
      <c r="F156" s="216" t="s">
        <v>919</v>
      </c>
      <c r="G156" s="217" t="s">
        <v>808</v>
      </c>
      <c r="H156" s="218">
        <v>7</v>
      </c>
      <c r="I156" s="219"/>
      <c r="J156" s="220">
        <f>ROUND(I156*H156,2)</f>
        <v>0</v>
      </c>
      <c r="K156" s="216" t="s">
        <v>147</v>
      </c>
      <c r="L156" s="46"/>
      <c r="M156" s="221" t="s">
        <v>19</v>
      </c>
      <c r="N156" s="222" t="s">
        <v>47</v>
      </c>
      <c r="O156" s="86"/>
      <c r="P156" s="223">
        <f>O156*H156</f>
        <v>0</v>
      </c>
      <c r="Q156" s="223">
        <v>0.01197</v>
      </c>
      <c r="R156" s="223">
        <f>Q156*H156</f>
        <v>0.083790000000000003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418</v>
      </c>
      <c r="AT156" s="225" t="s">
        <v>143</v>
      </c>
      <c r="AU156" s="225" t="s">
        <v>86</v>
      </c>
      <c r="AY156" s="19" t="s">
        <v>140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84</v>
      </c>
      <c r="BK156" s="226">
        <f>ROUND(I156*H156,2)</f>
        <v>0</v>
      </c>
      <c r="BL156" s="19" t="s">
        <v>418</v>
      </c>
      <c r="BM156" s="225" t="s">
        <v>920</v>
      </c>
    </row>
    <row r="157" s="2" customFormat="1">
      <c r="A157" s="40"/>
      <c r="B157" s="41"/>
      <c r="C157" s="42"/>
      <c r="D157" s="227" t="s">
        <v>150</v>
      </c>
      <c r="E157" s="42"/>
      <c r="F157" s="228" t="s">
        <v>921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150</v>
      </c>
      <c r="AU157" s="19" t="s">
        <v>86</v>
      </c>
    </row>
    <row r="158" s="2" customFormat="1" ht="16.5" customHeight="1">
      <c r="A158" s="40"/>
      <c r="B158" s="41"/>
      <c r="C158" s="214" t="s">
        <v>540</v>
      </c>
      <c r="D158" s="214" t="s">
        <v>143</v>
      </c>
      <c r="E158" s="215" t="s">
        <v>922</v>
      </c>
      <c r="F158" s="216" t="s">
        <v>923</v>
      </c>
      <c r="G158" s="217" t="s">
        <v>808</v>
      </c>
      <c r="H158" s="218">
        <v>1</v>
      </c>
      <c r="I158" s="219"/>
      <c r="J158" s="220">
        <f>ROUND(I158*H158,2)</f>
        <v>0</v>
      </c>
      <c r="K158" s="216" t="s">
        <v>147</v>
      </c>
      <c r="L158" s="46"/>
      <c r="M158" s="221" t="s">
        <v>19</v>
      </c>
      <c r="N158" s="222" t="s">
        <v>47</v>
      </c>
      <c r="O158" s="86"/>
      <c r="P158" s="223">
        <f>O158*H158</f>
        <v>0</v>
      </c>
      <c r="Q158" s="223">
        <v>0.00173</v>
      </c>
      <c r="R158" s="223">
        <f>Q158*H158</f>
        <v>0.00173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418</v>
      </c>
      <c r="AT158" s="225" t="s">
        <v>143</v>
      </c>
      <c r="AU158" s="225" t="s">
        <v>86</v>
      </c>
      <c r="AY158" s="19" t="s">
        <v>140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84</v>
      </c>
      <c r="BK158" s="226">
        <f>ROUND(I158*H158,2)</f>
        <v>0</v>
      </c>
      <c r="BL158" s="19" t="s">
        <v>418</v>
      </c>
      <c r="BM158" s="225" t="s">
        <v>924</v>
      </c>
    </row>
    <row r="159" s="2" customFormat="1">
      <c r="A159" s="40"/>
      <c r="B159" s="41"/>
      <c r="C159" s="42"/>
      <c r="D159" s="227" t="s">
        <v>150</v>
      </c>
      <c r="E159" s="42"/>
      <c r="F159" s="228" t="s">
        <v>925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150</v>
      </c>
      <c r="AU159" s="19" t="s">
        <v>86</v>
      </c>
    </row>
    <row r="160" s="2" customFormat="1" ht="24.15" customHeight="1">
      <c r="A160" s="40"/>
      <c r="B160" s="41"/>
      <c r="C160" s="214" t="s">
        <v>546</v>
      </c>
      <c r="D160" s="214" t="s">
        <v>143</v>
      </c>
      <c r="E160" s="215" t="s">
        <v>926</v>
      </c>
      <c r="F160" s="216" t="s">
        <v>927</v>
      </c>
      <c r="G160" s="217" t="s">
        <v>808</v>
      </c>
      <c r="H160" s="218">
        <v>1</v>
      </c>
      <c r="I160" s="219"/>
      <c r="J160" s="220">
        <f>ROUND(I160*H160,2)</f>
        <v>0</v>
      </c>
      <c r="K160" s="216" t="s">
        <v>147</v>
      </c>
      <c r="L160" s="46"/>
      <c r="M160" s="221" t="s">
        <v>19</v>
      </c>
      <c r="N160" s="222" t="s">
        <v>47</v>
      </c>
      <c r="O160" s="86"/>
      <c r="P160" s="223">
        <f>O160*H160</f>
        <v>0</v>
      </c>
      <c r="Q160" s="223">
        <v>0.0049300000000000004</v>
      </c>
      <c r="R160" s="223">
        <f>Q160*H160</f>
        <v>0.0049300000000000004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418</v>
      </c>
      <c r="AT160" s="225" t="s">
        <v>143</v>
      </c>
      <c r="AU160" s="225" t="s">
        <v>86</v>
      </c>
      <c r="AY160" s="19" t="s">
        <v>140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84</v>
      </c>
      <c r="BK160" s="226">
        <f>ROUND(I160*H160,2)</f>
        <v>0</v>
      </c>
      <c r="BL160" s="19" t="s">
        <v>418</v>
      </c>
      <c r="BM160" s="225" t="s">
        <v>928</v>
      </c>
    </row>
    <row r="161" s="2" customFormat="1">
      <c r="A161" s="40"/>
      <c r="B161" s="41"/>
      <c r="C161" s="42"/>
      <c r="D161" s="227" t="s">
        <v>150</v>
      </c>
      <c r="E161" s="42"/>
      <c r="F161" s="228" t="s">
        <v>929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150</v>
      </c>
      <c r="AU161" s="19" t="s">
        <v>86</v>
      </c>
    </row>
    <row r="162" s="2" customFormat="1" ht="16.5" customHeight="1">
      <c r="A162" s="40"/>
      <c r="B162" s="41"/>
      <c r="C162" s="214" t="s">
        <v>552</v>
      </c>
      <c r="D162" s="214" t="s">
        <v>143</v>
      </c>
      <c r="E162" s="215" t="s">
        <v>930</v>
      </c>
      <c r="F162" s="216" t="s">
        <v>931</v>
      </c>
      <c r="G162" s="217" t="s">
        <v>808</v>
      </c>
      <c r="H162" s="218">
        <v>2</v>
      </c>
      <c r="I162" s="219"/>
      <c r="J162" s="220">
        <f>ROUND(I162*H162,2)</f>
        <v>0</v>
      </c>
      <c r="K162" s="216" t="s">
        <v>147</v>
      </c>
      <c r="L162" s="46"/>
      <c r="M162" s="221" t="s">
        <v>19</v>
      </c>
      <c r="N162" s="222" t="s">
        <v>47</v>
      </c>
      <c r="O162" s="86"/>
      <c r="P162" s="223">
        <f>O162*H162</f>
        <v>0</v>
      </c>
      <c r="Q162" s="223">
        <v>0.00042999999999999999</v>
      </c>
      <c r="R162" s="223">
        <f>Q162*H162</f>
        <v>0.00085999999999999998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418</v>
      </c>
      <c r="AT162" s="225" t="s">
        <v>143</v>
      </c>
      <c r="AU162" s="225" t="s">
        <v>86</v>
      </c>
      <c r="AY162" s="19" t="s">
        <v>140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84</v>
      </c>
      <c r="BK162" s="226">
        <f>ROUND(I162*H162,2)</f>
        <v>0</v>
      </c>
      <c r="BL162" s="19" t="s">
        <v>418</v>
      </c>
      <c r="BM162" s="225" t="s">
        <v>932</v>
      </c>
    </row>
    <row r="163" s="2" customFormat="1">
      <c r="A163" s="40"/>
      <c r="B163" s="41"/>
      <c r="C163" s="42"/>
      <c r="D163" s="227" t="s">
        <v>150</v>
      </c>
      <c r="E163" s="42"/>
      <c r="F163" s="228" t="s">
        <v>933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150</v>
      </c>
      <c r="AU163" s="19" t="s">
        <v>86</v>
      </c>
    </row>
    <row r="164" s="2" customFormat="1" ht="16.5" customHeight="1">
      <c r="A164" s="40"/>
      <c r="B164" s="41"/>
      <c r="C164" s="214" t="s">
        <v>556</v>
      </c>
      <c r="D164" s="214" t="s">
        <v>143</v>
      </c>
      <c r="E164" s="215" t="s">
        <v>934</v>
      </c>
      <c r="F164" s="216" t="s">
        <v>935</v>
      </c>
      <c r="G164" s="217" t="s">
        <v>808</v>
      </c>
      <c r="H164" s="218">
        <v>2</v>
      </c>
      <c r="I164" s="219"/>
      <c r="J164" s="220">
        <f>ROUND(I164*H164,2)</f>
        <v>0</v>
      </c>
      <c r="K164" s="216" t="s">
        <v>147</v>
      </c>
      <c r="L164" s="46"/>
      <c r="M164" s="221" t="s">
        <v>19</v>
      </c>
      <c r="N164" s="222" t="s">
        <v>47</v>
      </c>
      <c r="O164" s="86"/>
      <c r="P164" s="223">
        <f>O164*H164</f>
        <v>0</v>
      </c>
      <c r="Q164" s="223">
        <v>0.00024000000000000001</v>
      </c>
      <c r="R164" s="223">
        <f>Q164*H164</f>
        <v>0.00048000000000000001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418</v>
      </c>
      <c r="AT164" s="225" t="s">
        <v>143</v>
      </c>
      <c r="AU164" s="225" t="s">
        <v>86</v>
      </c>
      <c r="AY164" s="19" t="s">
        <v>140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84</v>
      </c>
      <c r="BK164" s="226">
        <f>ROUND(I164*H164,2)</f>
        <v>0</v>
      </c>
      <c r="BL164" s="19" t="s">
        <v>418</v>
      </c>
      <c r="BM164" s="225" t="s">
        <v>936</v>
      </c>
    </row>
    <row r="165" s="2" customFormat="1">
      <c r="A165" s="40"/>
      <c r="B165" s="41"/>
      <c r="C165" s="42"/>
      <c r="D165" s="227" t="s">
        <v>150</v>
      </c>
      <c r="E165" s="42"/>
      <c r="F165" s="228" t="s">
        <v>937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150</v>
      </c>
      <c r="AU165" s="19" t="s">
        <v>86</v>
      </c>
    </row>
    <row r="166" s="2" customFormat="1" ht="16.5" customHeight="1">
      <c r="A166" s="40"/>
      <c r="B166" s="41"/>
      <c r="C166" s="214" t="s">
        <v>561</v>
      </c>
      <c r="D166" s="214" t="s">
        <v>143</v>
      </c>
      <c r="E166" s="215" t="s">
        <v>938</v>
      </c>
      <c r="F166" s="216" t="s">
        <v>939</v>
      </c>
      <c r="G166" s="217" t="s">
        <v>517</v>
      </c>
      <c r="H166" s="218">
        <v>3</v>
      </c>
      <c r="I166" s="219"/>
      <c r="J166" s="220">
        <f>ROUND(I166*H166,2)</f>
        <v>0</v>
      </c>
      <c r="K166" s="216" t="s">
        <v>147</v>
      </c>
      <c r="L166" s="46"/>
      <c r="M166" s="221" t="s">
        <v>19</v>
      </c>
      <c r="N166" s="222" t="s">
        <v>47</v>
      </c>
      <c r="O166" s="86"/>
      <c r="P166" s="223">
        <f>O166*H166</f>
        <v>0</v>
      </c>
      <c r="Q166" s="223">
        <v>0.00109</v>
      </c>
      <c r="R166" s="223">
        <f>Q166*H166</f>
        <v>0.0032700000000000003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418</v>
      </c>
      <c r="AT166" s="225" t="s">
        <v>143</v>
      </c>
      <c r="AU166" s="225" t="s">
        <v>86</v>
      </c>
      <c r="AY166" s="19" t="s">
        <v>140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84</v>
      </c>
      <c r="BK166" s="226">
        <f>ROUND(I166*H166,2)</f>
        <v>0</v>
      </c>
      <c r="BL166" s="19" t="s">
        <v>418</v>
      </c>
      <c r="BM166" s="225" t="s">
        <v>940</v>
      </c>
    </row>
    <row r="167" s="2" customFormat="1">
      <c r="A167" s="40"/>
      <c r="B167" s="41"/>
      <c r="C167" s="42"/>
      <c r="D167" s="227" t="s">
        <v>150</v>
      </c>
      <c r="E167" s="42"/>
      <c r="F167" s="228" t="s">
        <v>941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150</v>
      </c>
      <c r="AU167" s="19" t="s">
        <v>86</v>
      </c>
    </row>
    <row r="168" s="2" customFormat="1" ht="16.5" customHeight="1">
      <c r="A168" s="40"/>
      <c r="B168" s="41"/>
      <c r="C168" s="214" t="s">
        <v>565</v>
      </c>
      <c r="D168" s="214" t="s">
        <v>143</v>
      </c>
      <c r="E168" s="215" t="s">
        <v>942</v>
      </c>
      <c r="F168" s="216" t="s">
        <v>943</v>
      </c>
      <c r="G168" s="217" t="s">
        <v>808</v>
      </c>
      <c r="H168" s="218">
        <v>8</v>
      </c>
      <c r="I168" s="219"/>
      <c r="J168" s="220">
        <f>ROUND(I168*H168,2)</f>
        <v>0</v>
      </c>
      <c r="K168" s="216" t="s">
        <v>147</v>
      </c>
      <c r="L168" s="46"/>
      <c r="M168" s="221" t="s">
        <v>19</v>
      </c>
      <c r="N168" s="222" t="s">
        <v>47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0.00156</v>
      </c>
      <c r="T168" s="224">
        <f>S168*H168</f>
        <v>0.01248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418</v>
      </c>
      <c r="AT168" s="225" t="s">
        <v>143</v>
      </c>
      <c r="AU168" s="225" t="s">
        <v>86</v>
      </c>
      <c r="AY168" s="19" t="s">
        <v>140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84</v>
      </c>
      <c r="BK168" s="226">
        <f>ROUND(I168*H168,2)</f>
        <v>0</v>
      </c>
      <c r="BL168" s="19" t="s">
        <v>418</v>
      </c>
      <c r="BM168" s="225" t="s">
        <v>944</v>
      </c>
    </row>
    <row r="169" s="2" customFormat="1">
      <c r="A169" s="40"/>
      <c r="B169" s="41"/>
      <c r="C169" s="42"/>
      <c r="D169" s="227" t="s">
        <v>150</v>
      </c>
      <c r="E169" s="42"/>
      <c r="F169" s="228" t="s">
        <v>945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150</v>
      </c>
      <c r="AU169" s="19" t="s">
        <v>86</v>
      </c>
    </row>
    <row r="170" s="2" customFormat="1" ht="16.5" customHeight="1">
      <c r="A170" s="40"/>
      <c r="B170" s="41"/>
      <c r="C170" s="214" t="s">
        <v>573</v>
      </c>
      <c r="D170" s="214" t="s">
        <v>143</v>
      </c>
      <c r="E170" s="215" t="s">
        <v>946</v>
      </c>
      <c r="F170" s="216" t="s">
        <v>947</v>
      </c>
      <c r="G170" s="217" t="s">
        <v>808</v>
      </c>
      <c r="H170" s="218">
        <v>3</v>
      </c>
      <c r="I170" s="219"/>
      <c r="J170" s="220">
        <f>ROUND(I170*H170,2)</f>
        <v>0</v>
      </c>
      <c r="K170" s="216" t="s">
        <v>147</v>
      </c>
      <c r="L170" s="46"/>
      <c r="M170" s="221" t="s">
        <v>19</v>
      </c>
      <c r="N170" s="222" t="s">
        <v>47</v>
      </c>
      <c r="O170" s="86"/>
      <c r="P170" s="223">
        <f>O170*H170</f>
        <v>0</v>
      </c>
      <c r="Q170" s="223">
        <v>0.00172</v>
      </c>
      <c r="R170" s="223">
        <f>Q170*H170</f>
        <v>0.0051599999999999997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418</v>
      </c>
      <c r="AT170" s="225" t="s">
        <v>143</v>
      </c>
      <c r="AU170" s="225" t="s">
        <v>86</v>
      </c>
      <c r="AY170" s="19" t="s">
        <v>140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84</v>
      </c>
      <c r="BK170" s="226">
        <f>ROUND(I170*H170,2)</f>
        <v>0</v>
      </c>
      <c r="BL170" s="19" t="s">
        <v>418</v>
      </c>
      <c r="BM170" s="225" t="s">
        <v>948</v>
      </c>
    </row>
    <row r="171" s="2" customFormat="1">
      <c r="A171" s="40"/>
      <c r="B171" s="41"/>
      <c r="C171" s="42"/>
      <c r="D171" s="227" t="s">
        <v>150</v>
      </c>
      <c r="E171" s="42"/>
      <c r="F171" s="228" t="s">
        <v>949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150</v>
      </c>
      <c r="AU171" s="19" t="s">
        <v>86</v>
      </c>
    </row>
    <row r="172" s="2" customFormat="1" ht="16.5" customHeight="1">
      <c r="A172" s="40"/>
      <c r="B172" s="41"/>
      <c r="C172" s="214" t="s">
        <v>579</v>
      </c>
      <c r="D172" s="214" t="s">
        <v>143</v>
      </c>
      <c r="E172" s="215" t="s">
        <v>950</v>
      </c>
      <c r="F172" s="216" t="s">
        <v>951</v>
      </c>
      <c r="G172" s="217" t="s">
        <v>808</v>
      </c>
      <c r="H172" s="218">
        <v>4</v>
      </c>
      <c r="I172" s="219"/>
      <c r="J172" s="220">
        <f>ROUND(I172*H172,2)</f>
        <v>0</v>
      </c>
      <c r="K172" s="216" t="s">
        <v>147</v>
      </c>
      <c r="L172" s="46"/>
      <c r="M172" s="221" t="s">
        <v>19</v>
      </c>
      <c r="N172" s="222" t="s">
        <v>47</v>
      </c>
      <c r="O172" s="86"/>
      <c r="P172" s="223">
        <f>O172*H172</f>
        <v>0</v>
      </c>
      <c r="Q172" s="223">
        <v>0.0015399999999999999</v>
      </c>
      <c r="R172" s="223">
        <f>Q172*H172</f>
        <v>0.0061599999999999997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418</v>
      </c>
      <c r="AT172" s="225" t="s">
        <v>143</v>
      </c>
      <c r="AU172" s="225" t="s">
        <v>86</v>
      </c>
      <c r="AY172" s="19" t="s">
        <v>140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84</v>
      </c>
      <c r="BK172" s="226">
        <f>ROUND(I172*H172,2)</f>
        <v>0</v>
      </c>
      <c r="BL172" s="19" t="s">
        <v>418</v>
      </c>
      <c r="BM172" s="225" t="s">
        <v>952</v>
      </c>
    </row>
    <row r="173" s="2" customFormat="1">
      <c r="A173" s="40"/>
      <c r="B173" s="41"/>
      <c r="C173" s="42"/>
      <c r="D173" s="227" t="s">
        <v>150</v>
      </c>
      <c r="E173" s="42"/>
      <c r="F173" s="228" t="s">
        <v>953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150</v>
      </c>
      <c r="AU173" s="19" t="s">
        <v>86</v>
      </c>
    </row>
    <row r="174" s="2" customFormat="1" ht="16.5" customHeight="1">
      <c r="A174" s="40"/>
      <c r="B174" s="41"/>
      <c r="C174" s="214" t="s">
        <v>584</v>
      </c>
      <c r="D174" s="214" t="s">
        <v>143</v>
      </c>
      <c r="E174" s="215" t="s">
        <v>954</v>
      </c>
      <c r="F174" s="216" t="s">
        <v>955</v>
      </c>
      <c r="G174" s="217" t="s">
        <v>517</v>
      </c>
      <c r="H174" s="218">
        <v>1</v>
      </c>
      <c r="I174" s="219"/>
      <c r="J174" s="220">
        <f>ROUND(I174*H174,2)</f>
        <v>0</v>
      </c>
      <c r="K174" s="216" t="s">
        <v>147</v>
      </c>
      <c r="L174" s="46"/>
      <c r="M174" s="221" t="s">
        <v>19</v>
      </c>
      <c r="N174" s="222" t="s">
        <v>47</v>
      </c>
      <c r="O174" s="86"/>
      <c r="P174" s="223">
        <f>O174*H174</f>
        <v>0</v>
      </c>
      <c r="Q174" s="223">
        <v>0.00016000000000000001</v>
      </c>
      <c r="R174" s="223">
        <f>Q174*H174</f>
        <v>0.00016000000000000001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418</v>
      </c>
      <c r="AT174" s="225" t="s">
        <v>143</v>
      </c>
      <c r="AU174" s="225" t="s">
        <v>86</v>
      </c>
      <c r="AY174" s="19" t="s">
        <v>140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84</v>
      </c>
      <c r="BK174" s="226">
        <f>ROUND(I174*H174,2)</f>
        <v>0</v>
      </c>
      <c r="BL174" s="19" t="s">
        <v>418</v>
      </c>
      <c r="BM174" s="225" t="s">
        <v>956</v>
      </c>
    </row>
    <row r="175" s="2" customFormat="1">
      <c r="A175" s="40"/>
      <c r="B175" s="41"/>
      <c r="C175" s="42"/>
      <c r="D175" s="227" t="s">
        <v>150</v>
      </c>
      <c r="E175" s="42"/>
      <c r="F175" s="228" t="s">
        <v>957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150</v>
      </c>
      <c r="AU175" s="19" t="s">
        <v>86</v>
      </c>
    </row>
    <row r="176" s="2" customFormat="1" ht="16.5" customHeight="1">
      <c r="A176" s="40"/>
      <c r="B176" s="41"/>
      <c r="C176" s="214" t="s">
        <v>589</v>
      </c>
      <c r="D176" s="214" t="s">
        <v>143</v>
      </c>
      <c r="E176" s="215" t="s">
        <v>954</v>
      </c>
      <c r="F176" s="216" t="s">
        <v>955</v>
      </c>
      <c r="G176" s="217" t="s">
        <v>517</v>
      </c>
      <c r="H176" s="218">
        <v>3</v>
      </c>
      <c r="I176" s="219"/>
      <c r="J176" s="220">
        <f>ROUND(I176*H176,2)</f>
        <v>0</v>
      </c>
      <c r="K176" s="216" t="s">
        <v>147</v>
      </c>
      <c r="L176" s="46"/>
      <c r="M176" s="221" t="s">
        <v>19</v>
      </c>
      <c r="N176" s="222" t="s">
        <v>47</v>
      </c>
      <c r="O176" s="86"/>
      <c r="P176" s="223">
        <f>O176*H176</f>
        <v>0</v>
      </c>
      <c r="Q176" s="223">
        <v>0.00016000000000000001</v>
      </c>
      <c r="R176" s="223">
        <f>Q176*H176</f>
        <v>0.00048000000000000007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418</v>
      </c>
      <c r="AT176" s="225" t="s">
        <v>143</v>
      </c>
      <c r="AU176" s="225" t="s">
        <v>86</v>
      </c>
      <c r="AY176" s="19" t="s">
        <v>140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84</v>
      </c>
      <c r="BK176" s="226">
        <f>ROUND(I176*H176,2)</f>
        <v>0</v>
      </c>
      <c r="BL176" s="19" t="s">
        <v>418</v>
      </c>
      <c r="BM176" s="225" t="s">
        <v>958</v>
      </c>
    </row>
    <row r="177" s="2" customFormat="1">
      <c r="A177" s="40"/>
      <c r="B177" s="41"/>
      <c r="C177" s="42"/>
      <c r="D177" s="227" t="s">
        <v>150</v>
      </c>
      <c r="E177" s="42"/>
      <c r="F177" s="228" t="s">
        <v>957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150</v>
      </c>
      <c r="AU177" s="19" t="s">
        <v>86</v>
      </c>
    </row>
    <row r="178" s="2" customFormat="1" ht="16.5" customHeight="1">
      <c r="A178" s="40"/>
      <c r="B178" s="41"/>
      <c r="C178" s="265" t="s">
        <v>596</v>
      </c>
      <c r="D178" s="265" t="s">
        <v>521</v>
      </c>
      <c r="E178" s="266" t="s">
        <v>959</v>
      </c>
      <c r="F178" s="267" t="s">
        <v>960</v>
      </c>
      <c r="G178" s="268" t="s">
        <v>517</v>
      </c>
      <c r="H178" s="269">
        <v>3</v>
      </c>
      <c r="I178" s="270"/>
      <c r="J178" s="271">
        <f>ROUND(I178*H178,2)</f>
        <v>0</v>
      </c>
      <c r="K178" s="267" t="s">
        <v>19</v>
      </c>
      <c r="L178" s="272"/>
      <c r="M178" s="273" t="s">
        <v>19</v>
      </c>
      <c r="N178" s="274" t="s">
        <v>47</v>
      </c>
      <c r="O178" s="86"/>
      <c r="P178" s="223">
        <f>O178*H178</f>
        <v>0</v>
      </c>
      <c r="Q178" s="223">
        <v>0.00062</v>
      </c>
      <c r="R178" s="223">
        <f>Q178*H178</f>
        <v>0.0018600000000000001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524</v>
      </c>
      <c r="AT178" s="225" t="s">
        <v>521</v>
      </c>
      <c r="AU178" s="225" t="s">
        <v>86</v>
      </c>
      <c r="AY178" s="19" t="s">
        <v>140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84</v>
      </c>
      <c r="BK178" s="226">
        <f>ROUND(I178*H178,2)</f>
        <v>0</v>
      </c>
      <c r="BL178" s="19" t="s">
        <v>418</v>
      </c>
      <c r="BM178" s="225" t="s">
        <v>961</v>
      </c>
    </row>
    <row r="179" s="2" customFormat="1" ht="16.5" customHeight="1">
      <c r="A179" s="40"/>
      <c r="B179" s="41"/>
      <c r="C179" s="214" t="s">
        <v>602</v>
      </c>
      <c r="D179" s="214" t="s">
        <v>143</v>
      </c>
      <c r="E179" s="215" t="s">
        <v>962</v>
      </c>
      <c r="F179" s="216" t="s">
        <v>963</v>
      </c>
      <c r="G179" s="217" t="s">
        <v>517</v>
      </c>
      <c r="H179" s="218">
        <v>7</v>
      </c>
      <c r="I179" s="219"/>
      <c r="J179" s="220">
        <f>ROUND(I179*H179,2)</f>
        <v>0</v>
      </c>
      <c r="K179" s="216" t="s">
        <v>147</v>
      </c>
      <c r="L179" s="46"/>
      <c r="M179" s="221" t="s">
        <v>19</v>
      </c>
      <c r="N179" s="222" t="s">
        <v>47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0.00084999999999999995</v>
      </c>
      <c r="T179" s="224">
        <f>S179*H179</f>
        <v>0.0059499999999999996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418</v>
      </c>
      <c r="AT179" s="225" t="s">
        <v>143</v>
      </c>
      <c r="AU179" s="225" t="s">
        <v>86</v>
      </c>
      <c r="AY179" s="19" t="s">
        <v>140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84</v>
      </c>
      <c r="BK179" s="226">
        <f>ROUND(I179*H179,2)</f>
        <v>0</v>
      </c>
      <c r="BL179" s="19" t="s">
        <v>418</v>
      </c>
      <c r="BM179" s="225" t="s">
        <v>964</v>
      </c>
    </row>
    <row r="180" s="2" customFormat="1">
      <c r="A180" s="40"/>
      <c r="B180" s="41"/>
      <c r="C180" s="42"/>
      <c r="D180" s="227" t="s">
        <v>150</v>
      </c>
      <c r="E180" s="42"/>
      <c r="F180" s="228" t="s">
        <v>965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150</v>
      </c>
      <c r="AU180" s="19" t="s">
        <v>86</v>
      </c>
    </row>
    <row r="181" s="2" customFormat="1" ht="16.5" customHeight="1">
      <c r="A181" s="40"/>
      <c r="B181" s="41"/>
      <c r="C181" s="214" t="s">
        <v>609</v>
      </c>
      <c r="D181" s="214" t="s">
        <v>143</v>
      </c>
      <c r="E181" s="215" t="s">
        <v>966</v>
      </c>
      <c r="F181" s="216" t="s">
        <v>967</v>
      </c>
      <c r="G181" s="217" t="s">
        <v>517</v>
      </c>
      <c r="H181" s="218">
        <v>6</v>
      </c>
      <c r="I181" s="219"/>
      <c r="J181" s="220">
        <f>ROUND(I181*H181,2)</f>
        <v>0</v>
      </c>
      <c r="K181" s="216" t="s">
        <v>147</v>
      </c>
      <c r="L181" s="46"/>
      <c r="M181" s="221" t="s">
        <v>19</v>
      </c>
      <c r="N181" s="222" t="s">
        <v>47</v>
      </c>
      <c r="O181" s="86"/>
      <c r="P181" s="223">
        <f>O181*H181</f>
        <v>0</v>
      </c>
      <c r="Q181" s="223">
        <v>0.00024000000000000001</v>
      </c>
      <c r="R181" s="223">
        <f>Q181*H181</f>
        <v>0.0014400000000000001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418</v>
      </c>
      <c r="AT181" s="225" t="s">
        <v>143</v>
      </c>
      <c r="AU181" s="225" t="s">
        <v>86</v>
      </c>
      <c r="AY181" s="19" t="s">
        <v>140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84</v>
      </c>
      <c r="BK181" s="226">
        <f>ROUND(I181*H181,2)</f>
        <v>0</v>
      </c>
      <c r="BL181" s="19" t="s">
        <v>418</v>
      </c>
      <c r="BM181" s="225" t="s">
        <v>968</v>
      </c>
    </row>
    <row r="182" s="2" customFormat="1">
      <c r="A182" s="40"/>
      <c r="B182" s="41"/>
      <c r="C182" s="42"/>
      <c r="D182" s="227" t="s">
        <v>150</v>
      </c>
      <c r="E182" s="42"/>
      <c r="F182" s="228" t="s">
        <v>969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150</v>
      </c>
      <c r="AU182" s="19" t="s">
        <v>86</v>
      </c>
    </row>
    <row r="183" s="2" customFormat="1" ht="16.5" customHeight="1">
      <c r="A183" s="40"/>
      <c r="B183" s="41"/>
      <c r="C183" s="214" t="s">
        <v>620</v>
      </c>
      <c r="D183" s="214" t="s">
        <v>143</v>
      </c>
      <c r="E183" s="215" t="s">
        <v>970</v>
      </c>
      <c r="F183" s="216" t="s">
        <v>971</v>
      </c>
      <c r="G183" s="217" t="s">
        <v>517</v>
      </c>
      <c r="H183" s="218">
        <v>1</v>
      </c>
      <c r="I183" s="219"/>
      <c r="J183" s="220">
        <f>ROUND(I183*H183,2)</f>
        <v>0</v>
      </c>
      <c r="K183" s="216" t="s">
        <v>147</v>
      </c>
      <c r="L183" s="46"/>
      <c r="M183" s="221" t="s">
        <v>19</v>
      </c>
      <c r="N183" s="222" t="s">
        <v>47</v>
      </c>
      <c r="O183" s="86"/>
      <c r="P183" s="223">
        <f>O183*H183</f>
        <v>0</v>
      </c>
      <c r="Q183" s="223">
        <v>0.00027999999999999998</v>
      </c>
      <c r="R183" s="223">
        <f>Q183*H183</f>
        <v>0.00027999999999999998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418</v>
      </c>
      <c r="AT183" s="225" t="s">
        <v>143</v>
      </c>
      <c r="AU183" s="225" t="s">
        <v>86</v>
      </c>
      <c r="AY183" s="19" t="s">
        <v>140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84</v>
      </c>
      <c r="BK183" s="226">
        <f>ROUND(I183*H183,2)</f>
        <v>0</v>
      </c>
      <c r="BL183" s="19" t="s">
        <v>418</v>
      </c>
      <c r="BM183" s="225" t="s">
        <v>972</v>
      </c>
    </row>
    <row r="184" s="2" customFormat="1">
      <c r="A184" s="40"/>
      <c r="B184" s="41"/>
      <c r="C184" s="42"/>
      <c r="D184" s="227" t="s">
        <v>150</v>
      </c>
      <c r="E184" s="42"/>
      <c r="F184" s="228" t="s">
        <v>973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150</v>
      </c>
      <c r="AU184" s="19" t="s">
        <v>86</v>
      </c>
    </row>
    <row r="185" s="2" customFormat="1" ht="21.75" customHeight="1">
      <c r="A185" s="40"/>
      <c r="B185" s="41"/>
      <c r="C185" s="214" t="s">
        <v>625</v>
      </c>
      <c r="D185" s="214" t="s">
        <v>143</v>
      </c>
      <c r="E185" s="215" t="s">
        <v>974</v>
      </c>
      <c r="F185" s="216" t="s">
        <v>975</v>
      </c>
      <c r="G185" s="217" t="s">
        <v>517</v>
      </c>
      <c r="H185" s="218">
        <v>2</v>
      </c>
      <c r="I185" s="219"/>
      <c r="J185" s="220">
        <f>ROUND(I185*H185,2)</f>
        <v>0</v>
      </c>
      <c r="K185" s="216" t="s">
        <v>147</v>
      </c>
      <c r="L185" s="46"/>
      <c r="M185" s="221" t="s">
        <v>19</v>
      </c>
      <c r="N185" s="222" t="s">
        <v>47</v>
      </c>
      <c r="O185" s="86"/>
      <c r="P185" s="223">
        <f>O185*H185</f>
        <v>0</v>
      </c>
      <c r="Q185" s="223">
        <v>0.00066</v>
      </c>
      <c r="R185" s="223">
        <f>Q185*H185</f>
        <v>0.00132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418</v>
      </c>
      <c r="AT185" s="225" t="s">
        <v>143</v>
      </c>
      <c r="AU185" s="225" t="s">
        <v>86</v>
      </c>
      <c r="AY185" s="19" t="s">
        <v>140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84</v>
      </c>
      <c r="BK185" s="226">
        <f>ROUND(I185*H185,2)</f>
        <v>0</v>
      </c>
      <c r="BL185" s="19" t="s">
        <v>418</v>
      </c>
      <c r="BM185" s="225" t="s">
        <v>976</v>
      </c>
    </row>
    <row r="186" s="2" customFormat="1">
      <c r="A186" s="40"/>
      <c r="B186" s="41"/>
      <c r="C186" s="42"/>
      <c r="D186" s="227" t="s">
        <v>150</v>
      </c>
      <c r="E186" s="42"/>
      <c r="F186" s="228" t="s">
        <v>977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150</v>
      </c>
      <c r="AU186" s="19" t="s">
        <v>86</v>
      </c>
    </row>
    <row r="187" s="2" customFormat="1" ht="16.5" customHeight="1">
      <c r="A187" s="40"/>
      <c r="B187" s="41"/>
      <c r="C187" s="214" t="s">
        <v>630</v>
      </c>
      <c r="D187" s="214" t="s">
        <v>143</v>
      </c>
      <c r="E187" s="215" t="s">
        <v>978</v>
      </c>
      <c r="F187" s="216" t="s">
        <v>979</v>
      </c>
      <c r="G187" s="217" t="s">
        <v>517</v>
      </c>
      <c r="H187" s="218">
        <v>1</v>
      </c>
      <c r="I187" s="219"/>
      <c r="J187" s="220">
        <f>ROUND(I187*H187,2)</f>
        <v>0</v>
      </c>
      <c r="K187" s="216" t="s">
        <v>147</v>
      </c>
      <c r="L187" s="46"/>
      <c r="M187" s="221" t="s">
        <v>19</v>
      </c>
      <c r="N187" s="222" t="s">
        <v>47</v>
      </c>
      <c r="O187" s="86"/>
      <c r="P187" s="223">
        <f>O187*H187</f>
        <v>0</v>
      </c>
      <c r="Q187" s="223">
        <v>0.00036999999999999999</v>
      </c>
      <c r="R187" s="223">
        <f>Q187*H187</f>
        <v>0.00036999999999999999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418</v>
      </c>
      <c r="AT187" s="225" t="s">
        <v>143</v>
      </c>
      <c r="AU187" s="225" t="s">
        <v>86</v>
      </c>
      <c r="AY187" s="19" t="s">
        <v>140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84</v>
      </c>
      <c r="BK187" s="226">
        <f>ROUND(I187*H187,2)</f>
        <v>0</v>
      </c>
      <c r="BL187" s="19" t="s">
        <v>418</v>
      </c>
      <c r="BM187" s="225" t="s">
        <v>980</v>
      </c>
    </row>
    <row r="188" s="2" customFormat="1">
      <c r="A188" s="40"/>
      <c r="B188" s="41"/>
      <c r="C188" s="42"/>
      <c r="D188" s="227" t="s">
        <v>150</v>
      </c>
      <c r="E188" s="42"/>
      <c r="F188" s="228" t="s">
        <v>981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150</v>
      </c>
      <c r="AU188" s="19" t="s">
        <v>86</v>
      </c>
    </row>
    <row r="189" s="2" customFormat="1" ht="16.5" customHeight="1">
      <c r="A189" s="40"/>
      <c r="B189" s="41"/>
      <c r="C189" s="214" t="s">
        <v>635</v>
      </c>
      <c r="D189" s="214" t="s">
        <v>143</v>
      </c>
      <c r="E189" s="215" t="s">
        <v>982</v>
      </c>
      <c r="F189" s="216" t="s">
        <v>983</v>
      </c>
      <c r="G189" s="217" t="s">
        <v>517</v>
      </c>
      <c r="H189" s="218">
        <v>2</v>
      </c>
      <c r="I189" s="219"/>
      <c r="J189" s="220">
        <f>ROUND(I189*H189,2)</f>
        <v>0</v>
      </c>
      <c r="K189" s="216" t="s">
        <v>147</v>
      </c>
      <c r="L189" s="46"/>
      <c r="M189" s="221" t="s">
        <v>19</v>
      </c>
      <c r="N189" s="222" t="s">
        <v>47</v>
      </c>
      <c r="O189" s="86"/>
      <c r="P189" s="223">
        <f>O189*H189</f>
        <v>0</v>
      </c>
      <c r="Q189" s="223">
        <v>0.00027999999999999998</v>
      </c>
      <c r="R189" s="223">
        <f>Q189*H189</f>
        <v>0.00055999999999999995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418</v>
      </c>
      <c r="AT189" s="225" t="s">
        <v>143</v>
      </c>
      <c r="AU189" s="225" t="s">
        <v>86</v>
      </c>
      <c r="AY189" s="19" t="s">
        <v>140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84</v>
      </c>
      <c r="BK189" s="226">
        <f>ROUND(I189*H189,2)</f>
        <v>0</v>
      </c>
      <c r="BL189" s="19" t="s">
        <v>418</v>
      </c>
      <c r="BM189" s="225" t="s">
        <v>984</v>
      </c>
    </row>
    <row r="190" s="2" customFormat="1">
      <c r="A190" s="40"/>
      <c r="B190" s="41"/>
      <c r="C190" s="42"/>
      <c r="D190" s="227" t="s">
        <v>150</v>
      </c>
      <c r="E190" s="42"/>
      <c r="F190" s="228" t="s">
        <v>985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150</v>
      </c>
      <c r="AU190" s="19" t="s">
        <v>86</v>
      </c>
    </row>
    <row r="191" s="2" customFormat="1" ht="24.15" customHeight="1">
      <c r="A191" s="40"/>
      <c r="B191" s="41"/>
      <c r="C191" s="214" t="s">
        <v>640</v>
      </c>
      <c r="D191" s="214" t="s">
        <v>143</v>
      </c>
      <c r="E191" s="215" t="s">
        <v>986</v>
      </c>
      <c r="F191" s="216" t="s">
        <v>987</v>
      </c>
      <c r="G191" s="217" t="s">
        <v>439</v>
      </c>
      <c r="H191" s="218">
        <v>0.213</v>
      </c>
      <c r="I191" s="219"/>
      <c r="J191" s="220">
        <f>ROUND(I191*H191,2)</f>
        <v>0</v>
      </c>
      <c r="K191" s="216" t="s">
        <v>147</v>
      </c>
      <c r="L191" s="46"/>
      <c r="M191" s="221" t="s">
        <v>19</v>
      </c>
      <c r="N191" s="222" t="s">
        <v>47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418</v>
      </c>
      <c r="AT191" s="225" t="s">
        <v>143</v>
      </c>
      <c r="AU191" s="225" t="s">
        <v>86</v>
      </c>
      <c r="AY191" s="19" t="s">
        <v>140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84</v>
      </c>
      <c r="BK191" s="226">
        <f>ROUND(I191*H191,2)</f>
        <v>0</v>
      </c>
      <c r="BL191" s="19" t="s">
        <v>418</v>
      </c>
      <c r="BM191" s="225" t="s">
        <v>988</v>
      </c>
    </row>
    <row r="192" s="2" customFormat="1">
      <c r="A192" s="40"/>
      <c r="B192" s="41"/>
      <c r="C192" s="42"/>
      <c r="D192" s="227" t="s">
        <v>150</v>
      </c>
      <c r="E192" s="42"/>
      <c r="F192" s="228" t="s">
        <v>989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150</v>
      </c>
      <c r="AU192" s="19" t="s">
        <v>86</v>
      </c>
    </row>
    <row r="193" s="12" customFormat="1" ht="25.92" customHeight="1">
      <c r="A193" s="12"/>
      <c r="B193" s="198"/>
      <c r="C193" s="199"/>
      <c r="D193" s="200" t="s">
        <v>75</v>
      </c>
      <c r="E193" s="201" t="s">
        <v>990</v>
      </c>
      <c r="F193" s="201" t="s">
        <v>991</v>
      </c>
      <c r="G193" s="199"/>
      <c r="H193" s="199"/>
      <c r="I193" s="202"/>
      <c r="J193" s="203">
        <f>BK193</f>
        <v>0</v>
      </c>
      <c r="K193" s="199"/>
      <c r="L193" s="204"/>
      <c r="M193" s="205"/>
      <c r="N193" s="206"/>
      <c r="O193" s="206"/>
      <c r="P193" s="207">
        <f>SUM(P194:P195)</f>
        <v>0</v>
      </c>
      <c r="Q193" s="206"/>
      <c r="R193" s="207">
        <f>SUM(R194:R195)</f>
        <v>0</v>
      </c>
      <c r="S193" s="206"/>
      <c r="T193" s="208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148</v>
      </c>
      <c r="AT193" s="210" t="s">
        <v>75</v>
      </c>
      <c r="AU193" s="210" t="s">
        <v>76</v>
      </c>
      <c r="AY193" s="209" t="s">
        <v>140</v>
      </c>
      <c r="BK193" s="211">
        <f>SUM(BK194:BK195)</f>
        <v>0</v>
      </c>
    </row>
    <row r="194" s="2" customFormat="1" ht="16.5" customHeight="1">
      <c r="A194" s="40"/>
      <c r="B194" s="41"/>
      <c r="C194" s="214" t="s">
        <v>646</v>
      </c>
      <c r="D194" s="214" t="s">
        <v>143</v>
      </c>
      <c r="E194" s="215" t="s">
        <v>992</v>
      </c>
      <c r="F194" s="216" t="s">
        <v>993</v>
      </c>
      <c r="G194" s="217" t="s">
        <v>994</v>
      </c>
      <c r="H194" s="218">
        <v>15</v>
      </c>
      <c r="I194" s="219"/>
      <c r="J194" s="220">
        <f>ROUND(I194*H194,2)</f>
        <v>0</v>
      </c>
      <c r="K194" s="216" t="s">
        <v>147</v>
      </c>
      <c r="L194" s="46"/>
      <c r="M194" s="221" t="s">
        <v>19</v>
      </c>
      <c r="N194" s="222" t="s">
        <v>47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995</v>
      </c>
      <c r="AT194" s="225" t="s">
        <v>143</v>
      </c>
      <c r="AU194" s="225" t="s">
        <v>84</v>
      </c>
      <c r="AY194" s="19" t="s">
        <v>140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84</v>
      </c>
      <c r="BK194" s="226">
        <f>ROUND(I194*H194,2)</f>
        <v>0</v>
      </c>
      <c r="BL194" s="19" t="s">
        <v>995</v>
      </c>
      <c r="BM194" s="225" t="s">
        <v>996</v>
      </c>
    </row>
    <row r="195" s="2" customFormat="1">
      <c r="A195" s="40"/>
      <c r="B195" s="41"/>
      <c r="C195" s="42"/>
      <c r="D195" s="227" t="s">
        <v>150</v>
      </c>
      <c r="E195" s="42"/>
      <c r="F195" s="228" t="s">
        <v>997</v>
      </c>
      <c r="G195" s="42"/>
      <c r="H195" s="42"/>
      <c r="I195" s="229"/>
      <c r="J195" s="42"/>
      <c r="K195" s="42"/>
      <c r="L195" s="46"/>
      <c r="M195" s="279"/>
      <c r="N195" s="280"/>
      <c r="O195" s="281"/>
      <c r="P195" s="281"/>
      <c r="Q195" s="281"/>
      <c r="R195" s="281"/>
      <c r="S195" s="281"/>
      <c r="T195" s="282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150</v>
      </c>
      <c r="AU195" s="19" t="s">
        <v>84</v>
      </c>
    </row>
    <row r="196" s="2" customFormat="1" ht="6.96" customHeight="1">
      <c r="A196" s="40"/>
      <c r="B196" s="61"/>
      <c r="C196" s="62"/>
      <c r="D196" s="62"/>
      <c r="E196" s="62"/>
      <c r="F196" s="62"/>
      <c r="G196" s="62"/>
      <c r="H196" s="62"/>
      <c r="I196" s="62"/>
      <c r="J196" s="62"/>
      <c r="K196" s="62"/>
      <c r="L196" s="46"/>
      <c r="M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</row>
  </sheetData>
  <sheetProtection sheet="1" autoFilter="0" formatColumns="0" formatRows="0" objects="1" scenarios="1" spinCount="100000" saltValue="Rt0yGlaEpa224IlJDf4/XXQ/iWAkC5o5dhLgB5Qq0KOUrymBFL0XUUep1t4vwN84xVe1FcCwW05VavIz0mH3ug==" hashValue="wBfbbb7/LsR/BCUEO+RqayJp5cEs8FJIS1EIPN2KGhpQoqfwMKOaBQqZ5H26n9vRE48yUXHQFv75FIH1ytsJ6g==" algorithmName="SHA-512" password="CC35"/>
  <autoFilter ref="C86:K19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1/997013114"/>
    <hyperlink ref="F93" r:id="rId2" display="https://podminky.urs.cz/item/CS_URS_2024_01/997013501"/>
    <hyperlink ref="F95" r:id="rId3" display="https://podminky.urs.cz/item/CS_URS_2024_01/997013509"/>
    <hyperlink ref="F97" r:id="rId4" display="https://podminky.urs.cz/item/CS_URS_2024_01/997013631"/>
    <hyperlink ref="F107" r:id="rId5" display="https://podminky.urs.cz/item/CS_URS_2024_01/721171904"/>
    <hyperlink ref="F109" r:id="rId6" display="https://podminky.urs.cz/item/CS_URS_2024_01/721173722"/>
    <hyperlink ref="F111" r:id="rId7" display="https://podminky.urs.cz/item/CS_URS_2024_01/721174042"/>
    <hyperlink ref="F113" r:id="rId8" display="https://podminky.urs.cz/item/CS_URS_2024_01/721174043"/>
    <hyperlink ref="F115" r:id="rId9" display="https://podminky.urs.cz/item/CS_URS_2024_01/721226512"/>
    <hyperlink ref="F119" r:id="rId10" display="https://podminky.urs.cz/item/CS_URS_2024_01/721290111"/>
    <hyperlink ref="F121" r:id="rId11" display="https://podminky.urs.cz/item/CS_URS_2024_01/998721103"/>
    <hyperlink ref="F124" r:id="rId12" display="https://podminky.urs.cz/item/CS_URS_2024_01/722170942"/>
    <hyperlink ref="F126" r:id="rId13" display="https://podminky.urs.cz/item/CS_URS_2024_01/722175002"/>
    <hyperlink ref="F128" r:id="rId14" display="https://podminky.urs.cz/item/CS_URS_2024_01/722181231"/>
    <hyperlink ref="F130" r:id="rId15" display="https://podminky.urs.cz/item/CS_URS_2024_01/722181251"/>
    <hyperlink ref="F132" r:id="rId16" display="https://podminky.urs.cz/item/CS_URS_2024_01/722190901"/>
    <hyperlink ref="F134" r:id="rId17" display="https://podminky.urs.cz/item/CS_URS_2024_01/722220152"/>
    <hyperlink ref="F136" r:id="rId18" display="https://podminky.urs.cz/item/CS_URS_2024_01/722220161"/>
    <hyperlink ref="F138" r:id="rId19" display="https://podminky.urs.cz/item/CS_URS_2024_01/722290234"/>
    <hyperlink ref="F140" r:id="rId20" display="https://podminky.urs.cz/item/CS_URS_2024_01/722290246"/>
    <hyperlink ref="F142" r:id="rId21" display="https://podminky.urs.cz/item/CS_URS_2024_01/998722103"/>
    <hyperlink ref="F145" r:id="rId22" display="https://podminky.urs.cz/item/CS_URS_2024_01/725110814"/>
    <hyperlink ref="F147" r:id="rId23" display="https://podminky.urs.cz/item/CS_URS_2024_01/725112182"/>
    <hyperlink ref="F151" r:id="rId24" display="https://podminky.urs.cz/item/CS_URS_2024_01/725129101"/>
    <hyperlink ref="F155" r:id="rId25" display="https://podminky.urs.cz/item/CS_URS_2024_01/725210821"/>
    <hyperlink ref="F157" r:id="rId26" display="https://podminky.urs.cz/item/CS_URS_2024_01/725211601"/>
    <hyperlink ref="F159" r:id="rId27" display="https://podminky.urs.cz/item/CS_URS_2024_01/725219102"/>
    <hyperlink ref="F161" r:id="rId28" display="https://podminky.urs.cz/item/CS_URS_2024_01/725311121"/>
    <hyperlink ref="F163" r:id="rId29" display="https://podminky.urs.cz/item/CS_URS_2024_01/725319111"/>
    <hyperlink ref="F165" r:id="rId30" display="https://podminky.urs.cz/item/CS_URS_2024_01/725813111"/>
    <hyperlink ref="F167" r:id="rId31" display="https://podminky.urs.cz/item/CS_URS_2024_01/725813112"/>
    <hyperlink ref="F169" r:id="rId32" display="https://podminky.urs.cz/item/CS_URS_2024_01/725820801"/>
    <hyperlink ref="F171" r:id="rId33" display="https://podminky.urs.cz/item/CS_URS_2024_01/725821312"/>
    <hyperlink ref="F173" r:id="rId34" display="https://podminky.urs.cz/item/CS_URS_2024_01/725822631"/>
    <hyperlink ref="F175" r:id="rId35" display="https://podminky.urs.cz/item/CS_URS_2024_01/725829121"/>
    <hyperlink ref="F177" r:id="rId36" display="https://podminky.urs.cz/item/CS_URS_2024_01/725829121"/>
    <hyperlink ref="F180" r:id="rId37" display="https://podminky.urs.cz/item/CS_URS_2024_01/725860811"/>
    <hyperlink ref="F182" r:id="rId38" display="https://podminky.urs.cz/item/CS_URS_2024_01/725861102"/>
    <hyperlink ref="F184" r:id="rId39" display="https://podminky.urs.cz/item/CS_URS_2024_01/725862103"/>
    <hyperlink ref="F186" r:id="rId40" display="https://podminky.urs.cz/item/CS_URS_2024_01/725862123"/>
    <hyperlink ref="F188" r:id="rId41" display="https://podminky.urs.cz/item/CS_URS_2024_01/725863311"/>
    <hyperlink ref="F190" r:id="rId42" display="https://podminky.urs.cz/item/CS_URS_2024_01/725865411"/>
    <hyperlink ref="F192" r:id="rId43" display="https://podminky.urs.cz/item/CS_URS_2024_01/998725103"/>
    <hyperlink ref="F195" r:id="rId44" display="https://podminky.urs.cz/item/CS_URS_2024_01/HZS22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86</v>
      </c>
    </row>
    <row r="4" s="1" customFormat="1" ht="24.96" customHeight="1">
      <c r="B4" s="22"/>
      <c r="D4" s="142" t="s">
        <v>107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Revitalizace prostor budovy UX - 2np</v>
      </c>
      <c r="F7" s="144"/>
      <c r="G7" s="144"/>
      <c r="H7" s="144"/>
      <c r="L7" s="22"/>
    </row>
    <row r="8" s="1" customFormat="1" ht="12" customHeight="1">
      <c r="B8" s="22"/>
      <c r="D8" s="144" t="s">
        <v>108</v>
      </c>
      <c r="L8" s="22"/>
    </row>
    <row r="9" s="2" customFormat="1" ht="16.5" customHeight="1">
      <c r="A9" s="40"/>
      <c r="B9" s="46"/>
      <c r="C9" s="40"/>
      <c r="D9" s="40"/>
      <c r="E9" s="145" t="s">
        <v>998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999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1000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14. 5. 2024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32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4" t="s">
        <v>28</v>
      </c>
      <c r="J23" s="135" t="s">
        <v>34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1001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40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1002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42</v>
      </c>
      <c r="E32" s="40"/>
      <c r="F32" s="40"/>
      <c r="G32" s="40"/>
      <c r="H32" s="40"/>
      <c r="I32" s="40"/>
      <c r="J32" s="155">
        <f>ROUND(J95,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44</v>
      </c>
      <c r="G34" s="40"/>
      <c r="H34" s="40"/>
      <c r="I34" s="156" t="s">
        <v>43</v>
      </c>
      <c r="J34" s="156" t="s">
        <v>45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46</v>
      </c>
      <c r="E35" s="144" t="s">
        <v>47</v>
      </c>
      <c r="F35" s="158">
        <f>ROUND((SUM(BE95:BE168)),  2)</f>
        <v>0</v>
      </c>
      <c r="G35" s="40"/>
      <c r="H35" s="40"/>
      <c r="I35" s="159">
        <v>0.20999999999999999</v>
      </c>
      <c r="J35" s="158">
        <f>ROUND(((SUM(BE95:BE168))*I35),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48</v>
      </c>
      <c r="F36" s="158">
        <f>ROUND((SUM(BF95:BF168)),  2)</f>
        <v>0</v>
      </c>
      <c r="G36" s="40"/>
      <c r="H36" s="40"/>
      <c r="I36" s="159">
        <v>0.12</v>
      </c>
      <c r="J36" s="158">
        <f>ROUND(((SUM(BF95:BF168))*I36),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49</v>
      </c>
      <c r="F37" s="158">
        <f>ROUND((SUM(BG95:BG168)),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50</v>
      </c>
      <c r="F38" s="158">
        <f>ROUND((SUM(BH95:BH168)),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51</v>
      </c>
      <c r="F39" s="158">
        <f>ROUND((SUM(BI95:BI168)),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Revitalizace prostor budovy UX - 2np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998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999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PP022431 - Elektroinstalace - materiál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Univerzitní ul., ZČU Plzeň - Bory</v>
      </c>
      <c r="G56" s="42"/>
      <c r="H56" s="42"/>
      <c r="I56" s="34" t="s">
        <v>23</v>
      </c>
      <c r="J56" s="74" t="str">
        <f>IF(J14="","",J14)</f>
        <v>14. 5. 2024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ZČU v Plzni, Univerzitní 2732/8, Plzeň 301 00</v>
      </c>
      <c r="G58" s="42"/>
      <c r="H58" s="42"/>
      <c r="I58" s="34" t="s">
        <v>31</v>
      </c>
      <c r="J58" s="38" t="str">
        <f>E23</f>
        <v>PilsProjekt s.r.o., Částkova 74, 326 00 Plzeň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ing. Ivan Kobza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111</v>
      </c>
      <c r="D61" s="173"/>
      <c r="E61" s="173"/>
      <c r="F61" s="173"/>
      <c r="G61" s="173"/>
      <c r="H61" s="173"/>
      <c r="I61" s="173"/>
      <c r="J61" s="174" t="s">
        <v>112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74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113</v>
      </c>
    </row>
    <row r="64" s="9" customFormat="1" ht="24.96" customHeight="1">
      <c r="A64" s="9"/>
      <c r="B64" s="176"/>
      <c r="C64" s="177"/>
      <c r="D64" s="178" t="s">
        <v>1003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1004</v>
      </c>
      <c r="E65" s="179"/>
      <c r="F65" s="179"/>
      <c r="G65" s="179"/>
      <c r="H65" s="179"/>
      <c r="I65" s="179"/>
      <c r="J65" s="180">
        <f>J99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1005</v>
      </c>
      <c r="E66" s="179"/>
      <c r="F66" s="179"/>
      <c r="G66" s="179"/>
      <c r="H66" s="179"/>
      <c r="I66" s="179"/>
      <c r="J66" s="180">
        <f>J115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1006</v>
      </c>
      <c r="E67" s="179"/>
      <c r="F67" s="179"/>
      <c r="G67" s="179"/>
      <c r="H67" s="179"/>
      <c r="I67" s="179"/>
      <c r="J67" s="180">
        <f>J125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1007</v>
      </c>
      <c r="E68" s="179"/>
      <c r="F68" s="179"/>
      <c r="G68" s="179"/>
      <c r="H68" s="179"/>
      <c r="I68" s="179"/>
      <c r="J68" s="180">
        <f>J139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1008</v>
      </c>
      <c r="E69" s="179"/>
      <c r="F69" s="179"/>
      <c r="G69" s="179"/>
      <c r="H69" s="179"/>
      <c r="I69" s="179"/>
      <c r="J69" s="180">
        <f>J141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1009</v>
      </c>
      <c r="E70" s="179"/>
      <c r="F70" s="179"/>
      <c r="G70" s="179"/>
      <c r="H70" s="179"/>
      <c r="I70" s="179"/>
      <c r="J70" s="180">
        <f>J149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1010</v>
      </c>
      <c r="E71" s="179"/>
      <c r="F71" s="179"/>
      <c r="G71" s="179"/>
      <c r="H71" s="179"/>
      <c r="I71" s="179"/>
      <c r="J71" s="180">
        <f>J151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1011</v>
      </c>
      <c r="E72" s="179"/>
      <c r="F72" s="179"/>
      <c r="G72" s="179"/>
      <c r="H72" s="179"/>
      <c r="I72" s="179"/>
      <c r="J72" s="180">
        <f>J157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6"/>
      <c r="C73" s="177"/>
      <c r="D73" s="178" t="s">
        <v>1012</v>
      </c>
      <c r="E73" s="179"/>
      <c r="F73" s="179"/>
      <c r="G73" s="179"/>
      <c r="H73" s="179"/>
      <c r="I73" s="179"/>
      <c r="J73" s="180">
        <f>J167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125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1" t="str">
        <f>E7</f>
        <v>Revitalizace prostor budovy UX - 2np</v>
      </c>
      <c r="F83" s="34"/>
      <c r="G83" s="34"/>
      <c r="H83" s="34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108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1" t="s">
        <v>998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999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PP022431 - Elektroinstalace - materiál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F14</f>
        <v>Univerzitní ul., ZČU Plzeň - Bory</v>
      </c>
      <c r="G89" s="42"/>
      <c r="H89" s="42"/>
      <c r="I89" s="34" t="s">
        <v>23</v>
      </c>
      <c r="J89" s="74" t="str">
        <f>IF(J14="","",J14)</f>
        <v>14. 5. 2024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40.05" customHeight="1">
      <c r="A91" s="40"/>
      <c r="B91" s="41"/>
      <c r="C91" s="34" t="s">
        <v>25</v>
      </c>
      <c r="D91" s="42"/>
      <c r="E91" s="42"/>
      <c r="F91" s="29" t="str">
        <f>E17</f>
        <v>ZČU v Plzni, Univerzitní 2732/8, Plzeň 301 00</v>
      </c>
      <c r="G91" s="42"/>
      <c r="H91" s="42"/>
      <c r="I91" s="34" t="s">
        <v>31</v>
      </c>
      <c r="J91" s="38" t="str">
        <f>E23</f>
        <v>PilsProjekt s.r.o., Částkova 74, 326 00 Plzeň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IF(E20="","",E20)</f>
        <v>Vyplň údaj</v>
      </c>
      <c r="G92" s="42"/>
      <c r="H92" s="42"/>
      <c r="I92" s="34" t="s">
        <v>36</v>
      </c>
      <c r="J92" s="38" t="str">
        <f>E26</f>
        <v>ing. Ivan Kobza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7"/>
      <c r="B94" s="188"/>
      <c r="C94" s="189" t="s">
        <v>126</v>
      </c>
      <c r="D94" s="190" t="s">
        <v>61</v>
      </c>
      <c r="E94" s="190" t="s">
        <v>57</v>
      </c>
      <c r="F94" s="190" t="s">
        <v>58</v>
      </c>
      <c r="G94" s="190" t="s">
        <v>127</v>
      </c>
      <c r="H94" s="190" t="s">
        <v>128</v>
      </c>
      <c r="I94" s="190" t="s">
        <v>129</v>
      </c>
      <c r="J94" s="190" t="s">
        <v>112</v>
      </c>
      <c r="K94" s="191" t="s">
        <v>130</v>
      </c>
      <c r="L94" s="192"/>
      <c r="M94" s="94" t="s">
        <v>19</v>
      </c>
      <c r="N94" s="95" t="s">
        <v>46</v>
      </c>
      <c r="O94" s="95" t="s">
        <v>131</v>
      </c>
      <c r="P94" s="95" t="s">
        <v>132</v>
      </c>
      <c r="Q94" s="95" t="s">
        <v>133</v>
      </c>
      <c r="R94" s="95" t="s">
        <v>134</v>
      </c>
      <c r="S94" s="95" t="s">
        <v>135</v>
      </c>
      <c r="T94" s="96" t="s">
        <v>136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40"/>
      <c r="B95" s="41"/>
      <c r="C95" s="101" t="s">
        <v>137</v>
      </c>
      <c r="D95" s="42"/>
      <c r="E95" s="42"/>
      <c r="F95" s="42"/>
      <c r="G95" s="42"/>
      <c r="H95" s="42"/>
      <c r="I95" s="42"/>
      <c r="J95" s="193">
        <f>BK95</f>
        <v>0</v>
      </c>
      <c r="K95" s="42"/>
      <c r="L95" s="46"/>
      <c r="M95" s="97"/>
      <c r="N95" s="194"/>
      <c r="O95" s="98"/>
      <c r="P95" s="195">
        <f>P96+P99+P115+P125+P139+P141+P149+P151+P157+P167</f>
        <v>0</v>
      </c>
      <c r="Q95" s="98"/>
      <c r="R95" s="195">
        <f>R96+R99+R115+R125+R139+R141+R149+R151+R157+R167</f>
        <v>0</v>
      </c>
      <c r="S95" s="98"/>
      <c r="T95" s="196">
        <f>T96+T99+T115+T125+T139+T141+T149+T151+T157+T167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75</v>
      </c>
      <c r="AU95" s="19" t="s">
        <v>113</v>
      </c>
      <c r="BK95" s="197">
        <f>BK96+BK99+BK115+BK125+BK139+BK141+BK149+BK151+BK157+BK167</f>
        <v>0</v>
      </c>
    </row>
    <row r="96" s="12" customFormat="1" ht="25.92" customHeight="1">
      <c r="A96" s="12"/>
      <c r="B96" s="198"/>
      <c r="C96" s="199"/>
      <c r="D96" s="200" t="s">
        <v>75</v>
      </c>
      <c r="E96" s="201" t="s">
        <v>1013</v>
      </c>
      <c r="F96" s="201" t="s">
        <v>1014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SUM(P97:P98)</f>
        <v>0</v>
      </c>
      <c r="Q96" s="206"/>
      <c r="R96" s="207">
        <f>SUM(R97:R98)</f>
        <v>0</v>
      </c>
      <c r="S96" s="206"/>
      <c r="T96" s="208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84</v>
      </c>
      <c r="AT96" s="210" t="s">
        <v>75</v>
      </c>
      <c r="AU96" s="210" t="s">
        <v>76</v>
      </c>
      <c r="AY96" s="209" t="s">
        <v>140</v>
      </c>
      <c r="BK96" s="211">
        <f>SUM(BK97:BK98)</f>
        <v>0</v>
      </c>
    </row>
    <row r="97" s="2" customFormat="1" ht="24.15" customHeight="1">
      <c r="A97" s="40"/>
      <c r="B97" s="41"/>
      <c r="C97" s="265" t="s">
        <v>84</v>
      </c>
      <c r="D97" s="265" t="s">
        <v>521</v>
      </c>
      <c r="E97" s="266" t="s">
        <v>1015</v>
      </c>
      <c r="F97" s="267" t="s">
        <v>1016</v>
      </c>
      <c r="G97" s="268" t="s">
        <v>517</v>
      </c>
      <c r="H97" s="269">
        <v>1</v>
      </c>
      <c r="I97" s="270"/>
      <c r="J97" s="271">
        <f>ROUND(I97*H97,2)</f>
        <v>0</v>
      </c>
      <c r="K97" s="267" t="s">
        <v>1017</v>
      </c>
      <c r="L97" s="272"/>
      <c r="M97" s="273" t="s">
        <v>19</v>
      </c>
      <c r="N97" s="274" t="s">
        <v>47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524</v>
      </c>
      <c r="AT97" s="225" t="s">
        <v>521</v>
      </c>
      <c r="AU97" s="225" t="s">
        <v>84</v>
      </c>
      <c r="AY97" s="19" t="s">
        <v>140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84</v>
      </c>
      <c r="BK97" s="226">
        <f>ROUND(I97*H97,2)</f>
        <v>0</v>
      </c>
      <c r="BL97" s="19" t="s">
        <v>418</v>
      </c>
      <c r="BM97" s="225" t="s">
        <v>86</v>
      </c>
    </row>
    <row r="98" s="2" customFormat="1" ht="24.15" customHeight="1">
      <c r="A98" s="40"/>
      <c r="B98" s="41"/>
      <c r="C98" s="265" t="s">
        <v>86</v>
      </c>
      <c r="D98" s="265" t="s">
        <v>521</v>
      </c>
      <c r="E98" s="266" t="s">
        <v>1018</v>
      </c>
      <c r="F98" s="267" t="s">
        <v>1019</v>
      </c>
      <c r="G98" s="268" t="s">
        <v>517</v>
      </c>
      <c r="H98" s="269">
        <v>1</v>
      </c>
      <c r="I98" s="270"/>
      <c r="J98" s="271">
        <f>ROUND(I98*H98,2)</f>
        <v>0</v>
      </c>
      <c r="K98" s="267" t="s">
        <v>1017</v>
      </c>
      <c r="L98" s="272"/>
      <c r="M98" s="273" t="s">
        <v>19</v>
      </c>
      <c r="N98" s="274" t="s">
        <v>47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524</v>
      </c>
      <c r="AT98" s="225" t="s">
        <v>521</v>
      </c>
      <c r="AU98" s="225" t="s">
        <v>84</v>
      </c>
      <c r="AY98" s="19" t="s">
        <v>140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84</v>
      </c>
      <c r="BK98" s="226">
        <f>ROUND(I98*H98,2)</f>
        <v>0</v>
      </c>
      <c r="BL98" s="19" t="s">
        <v>418</v>
      </c>
      <c r="BM98" s="225" t="s">
        <v>148</v>
      </c>
    </row>
    <row r="99" s="12" customFormat="1" ht="25.92" customHeight="1">
      <c r="A99" s="12"/>
      <c r="B99" s="198"/>
      <c r="C99" s="199"/>
      <c r="D99" s="200" t="s">
        <v>75</v>
      </c>
      <c r="E99" s="201" t="s">
        <v>1020</v>
      </c>
      <c r="F99" s="201" t="s">
        <v>1021</v>
      </c>
      <c r="G99" s="199"/>
      <c r="H99" s="199"/>
      <c r="I99" s="202"/>
      <c r="J99" s="203">
        <f>BK99</f>
        <v>0</v>
      </c>
      <c r="K99" s="199"/>
      <c r="L99" s="204"/>
      <c r="M99" s="205"/>
      <c r="N99" s="206"/>
      <c r="O99" s="206"/>
      <c r="P99" s="207">
        <f>SUM(P100:P114)</f>
        <v>0</v>
      </c>
      <c r="Q99" s="206"/>
      <c r="R99" s="207">
        <f>SUM(R100:R114)</f>
        <v>0</v>
      </c>
      <c r="S99" s="206"/>
      <c r="T99" s="208">
        <f>SUM(T100:T114)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84</v>
      </c>
      <c r="AT99" s="210" t="s">
        <v>75</v>
      </c>
      <c r="AU99" s="210" t="s">
        <v>76</v>
      </c>
      <c r="AY99" s="209" t="s">
        <v>140</v>
      </c>
      <c r="BK99" s="211">
        <f>SUM(BK100:BK114)</f>
        <v>0</v>
      </c>
    </row>
    <row r="100" s="2" customFormat="1" ht="16.5" customHeight="1">
      <c r="A100" s="40"/>
      <c r="B100" s="41"/>
      <c r="C100" s="265" t="s">
        <v>167</v>
      </c>
      <c r="D100" s="265" t="s">
        <v>521</v>
      </c>
      <c r="E100" s="266" t="s">
        <v>1022</v>
      </c>
      <c r="F100" s="267" t="s">
        <v>1023</v>
      </c>
      <c r="G100" s="268" t="s">
        <v>517</v>
      </c>
      <c r="H100" s="269">
        <v>15</v>
      </c>
      <c r="I100" s="270"/>
      <c r="J100" s="271">
        <f>ROUND(I100*H100,2)</f>
        <v>0</v>
      </c>
      <c r="K100" s="267" t="s">
        <v>1017</v>
      </c>
      <c r="L100" s="272"/>
      <c r="M100" s="273" t="s">
        <v>19</v>
      </c>
      <c r="N100" s="274" t="s">
        <v>47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524</v>
      </c>
      <c r="AT100" s="225" t="s">
        <v>521</v>
      </c>
      <c r="AU100" s="225" t="s">
        <v>84</v>
      </c>
      <c r="AY100" s="19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84</v>
      </c>
      <c r="BK100" s="226">
        <f>ROUND(I100*H100,2)</f>
        <v>0</v>
      </c>
      <c r="BL100" s="19" t="s">
        <v>418</v>
      </c>
      <c r="BM100" s="225" t="s">
        <v>141</v>
      </c>
    </row>
    <row r="101" s="2" customFormat="1" ht="16.5" customHeight="1">
      <c r="A101" s="40"/>
      <c r="B101" s="41"/>
      <c r="C101" s="265" t="s">
        <v>148</v>
      </c>
      <c r="D101" s="265" t="s">
        <v>521</v>
      </c>
      <c r="E101" s="266" t="s">
        <v>1024</v>
      </c>
      <c r="F101" s="267" t="s">
        <v>1025</v>
      </c>
      <c r="G101" s="268" t="s">
        <v>517</v>
      </c>
      <c r="H101" s="269">
        <v>15</v>
      </c>
      <c r="I101" s="270"/>
      <c r="J101" s="271">
        <f>ROUND(I101*H101,2)</f>
        <v>0</v>
      </c>
      <c r="K101" s="267" t="s">
        <v>1017</v>
      </c>
      <c r="L101" s="272"/>
      <c r="M101" s="273" t="s">
        <v>19</v>
      </c>
      <c r="N101" s="274" t="s">
        <v>47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524</v>
      </c>
      <c r="AT101" s="225" t="s">
        <v>521</v>
      </c>
      <c r="AU101" s="225" t="s">
        <v>84</v>
      </c>
      <c r="AY101" s="19" t="s">
        <v>140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84</v>
      </c>
      <c r="BK101" s="226">
        <f>ROUND(I101*H101,2)</f>
        <v>0</v>
      </c>
      <c r="BL101" s="19" t="s">
        <v>418</v>
      </c>
      <c r="BM101" s="225" t="s">
        <v>248</v>
      </c>
    </row>
    <row r="102" s="2" customFormat="1" ht="16.5" customHeight="1">
      <c r="A102" s="40"/>
      <c r="B102" s="41"/>
      <c r="C102" s="265" t="s">
        <v>234</v>
      </c>
      <c r="D102" s="265" t="s">
        <v>521</v>
      </c>
      <c r="E102" s="266" t="s">
        <v>1026</v>
      </c>
      <c r="F102" s="267" t="s">
        <v>1027</v>
      </c>
      <c r="G102" s="268" t="s">
        <v>517</v>
      </c>
      <c r="H102" s="269">
        <v>15</v>
      </c>
      <c r="I102" s="270"/>
      <c r="J102" s="271">
        <f>ROUND(I102*H102,2)</f>
        <v>0</v>
      </c>
      <c r="K102" s="267" t="s">
        <v>1017</v>
      </c>
      <c r="L102" s="272"/>
      <c r="M102" s="273" t="s">
        <v>19</v>
      </c>
      <c r="N102" s="274" t="s">
        <v>47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524</v>
      </c>
      <c r="AT102" s="225" t="s">
        <v>521</v>
      </c>
      <c r="AU102" s="225" t="s">
        <v>84</v>
      </c>
      <c r="AY102" s="19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84</v>
      </c>
      <c r="BK102" s="226">
        <f>ROUND(I102*H102,2)</f>
        <v>0</v>
      </c>
      <c r="BL102" s="19" t="s">
        <v>418</v>
      </c>
      <c r="BM102" s="225" t="s">
        <v>359</v>
      </c>
    </row>
    <row r="103" s="2" customFormat="1" ht="16.5" customHeight="1">
      <c r="A103" s="40"/>
      <c r="B103" s="41"/>
      <c r="C103" s="265" t="s">
        <v>141</v>
      </c>
      <c r="D103" s="265" t="s">
        <v>521</v>
      </c>
      <c r="E103" s="266" t="s">
        <v>1028</v>
      </c>
      <c r="F103" s="267" t="s">
        <v>1029</v>
      </c>
      <c r="G103" s="268" t="s">
        <v>517</v>
      </c>
      <c r="H103" s="269">
        <v>19</v>
      </c>
      <c r="I103" s="270"/>
      <c r="J103" s="271">
        <f>ROUND(I103*H103,2)</f>
        <v>0</v>
      </c>
      <c r="K103" s="267" t="s">
        <v>1017</v>
      </c>
      <c r="L103" s="272"/>
      <c r="M103" s="273" t="s">
        <v>19</v>
      </c>
      <c r="N103" s="274" t="s">
        <v>47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524</v>
      </c>
      <c r="AT103" s="225" t="s">
        <v>521</v>
      </c>
      <c r="AU103" s="225" t="s">
        <v>84</v>
      </c>
      <c r="AY103" s="19" t="s">
        <v>140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84</v>
      </c>
      <c r="BK103" s="226">
        <f>ROUND(I103*H103,2)</f>
        <v>0</v>
      </c>
      <c r="BL103" s="19" t="s">
        <v>418</v>
      </c>
      <c r="BM103" s="225" t="s">
        <v>8</v>
      </c>
    </row>
    <row r="104" s="2" customFormat="1" ht="16.5" customHeight="1">
      <c r="A104" s="40"/>
      <c r="B104" s="41"/>
      <c r="C104" s="265" t="s">
        <v>243</v>
      </c>
      <c r="D104" s="265" t="s">
        <v>521</v>
      </c>
      <c r="E104" s="266" t="s">
        <v>1030</v>
      </c>
      <c r="F104" s="267" t="s">
        <v>1031</v>
      </c>
      <c r="G104" s="268" t="s">
        <v>517</v>
      </c>
      <c r="H104" s="269">
        <v>19</v>
      </c>
      <c r="I104" s="270"/>
      <c r="J104" s="271">
        <f>ROUND(I104*H104,2)</f>
        <v>0</v>
      </c>
      <c r="K104" s="267" t="s">
        <v>1017</v>
      </c>
      <c r="L104" s="272"/>
      <c r="M104" s="273" t="s">
        <v>19</v>
      </c>
      <c r="N104" s="274" t="s">
        <v>47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524</v>
      </c>
      <c r="AT104" s="225" t="s">
        <v>521</v>
      </c>
      <c r="AU104" s="225" t="s">
        <v>84</v>
      </c>
      <c r="AY104" s="19" t="s">
        <v>140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84</v>
      </c>
      <c r="BK104" s="226">
        <f>ROUND(I104*H104,2)</f>
        <v>0</v>
      </c>
      <c r="BL104" s="19" t="s">
        <v>418</v>
      </c>
      <c r="BM104" s="225" t="s">
        <v>405</v>
      </c>
    </row>
    <row r="105" s="2" customFormat="1" ht="16.5" customHeight="1">
      <c r="A105" s="40"/>
      <c r="B105" s="41"/>
      <c r="C105" s="265" t="s">
        <v>248</v>
      </c>
      <c r="D105" s="265" t="s">
        <v>521</v>
      </c>
      <c r="E105" s="266" t="s">
        <v>1026</v>
      </c>
      <c r="F105" s="267" t="s">
        <v>1027</v>
      </c>
      <c r="G105" s="268" t="s">
        <v>517</v>
      </c>
      <c r="H105" s="269">
        <v>19</v>
      </c>
      <c r="I105" s="270"/>
      <c r="J105" s="271">
        <f>ROUND(I105*H105,2)</f>
        <v>0</v>
      </c>
      <c r="K105" s="267" t="s">
        <v>1017</v>
      </c>
      <c r="L105" s="272"/>
      <c r="M105" s="273" t="s">
        <v>19</v>
      </c>
      <c r="N105" s="274" t="s">
        <v>47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524</v>
      </c>
      <c r="AT105" s="225" t="s">
        <v>521</v>
      </c>
      <c r="AU105" s="225" t="s">
        <v>84</v>
      </c>
      <c r="AY105" s="19" t="s">
        <v>140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84</v>
      </c>
      <c r="BK105" s="226">
        <f>ROUND(I105*H105,2)</f>
        <v>0</v>
      </c>
      <c r="BL105" s="19" t="s">
        <v>418</v>
      </c>
      <c r="BM105" s="225" t="s">
        <v>418</v>
      </c>
    </row>
    <row r="106" s="2" customFormat="1" ht="16.5" customHeight="1">
      <c r="A106" s="40"/>
      <c r="B106" s="41"/>
      <c r="C106" s="265" t="s">
        <v>295</v>
      </c>
      <c r="D106" s="265" t="s">
        <v>521</v>
      </c>
      <c r="E106" s="266" t="s">
        <v>1032</v>
      </c>
      <c r="F106" s="267" t="s">
        <v>1033</v>
      </c>
      <c r="G106" s="268" t="s">
        <v>517</v>
      </c>
      <c r="H106" s="269">
        <v>22</v>
      </c>
      <c r="I106" s="270"/>
      <c r="J106" s="271">
        <f>ROUND(I106*H106,2)</f>
        <v>0</v>
      </c>
      <c r="K106" s="267" t="s">
        <v>1017</v>
      </c>
      <c r="L106" s="272"/>
      <c r="M106" s="273" t="s">
        <v>19</v>
      </c>
      <c r="N106" s="274" t="s">
        <v>47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524</v>
      </c>
      <c r="AT106" s="225" t="s">
        <v>521</v>
      </c>
      <c r="AU106" s="225" t="s">
        <v>84</v>
      </c>
      <c r="AY106" s="19" t="s">
        <v>140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84</v>
      </c>
      <c r="BK106" s="226">
        <f>ROUND(I106*H106,2)</f>
        <v>0</v>
      </c>
      <c r="BL106" s="19" t="s">
        <v>418</v>
      </c>
      <c r="BM106" s="225" t="s">
        <v>429</v>
      </c>
    </row>
    <row r="107" s="2" customFormat="1" ht="16.5" customHeight="1">
      <c r="A107" s="40"/>
      <c r="B107" s="41"/>
      <c r="C107" s="265" t="s">
        <v>359</v>
      </c>
      <c r="D107" s="265" t="s">
        <v>521</v>
      </c>
      <c r="E107" s="266" t="s">
        <v>1024</v>
      </c>
      <c r="F107" s="267" t="s">
        <v>1025</v>
      </c>
      <c r="G107" s="268" t="s">
        <v>517</v>
      </c>
      <c r="H107" s="269">
        <v>22</v>
      </c>
      <c r="I107" s="270"/>
      <c r="J107" s="271">
        <f>ROUND(I107*H107,2)</f>
        <v>0</v>
      </c>
      <c r="K107" s="267" t="s">
        <v>1017</v>
      </c>
      <c r="L107" s="272"/>
      <c r="M107" s="273" t="s">
        <v>19</v>
      </c>
      <c r="N107" s="274" t="s">
        <v>47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524</v>
      </c>
      <c r="AT107" s="225" t="s">
        <v>521</v>
      </c>
      <c r="AU107" s="225" t="s">
        <v>84</v>
      </c>
      <c r="AY107" s="19" t="s">
        <v>140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84</v>
      </c>
      <c r="BK107" s="226">
        <f>ROUND(I107*H107,2)</f>
        <v>0</v>
      </c>
      <c r="BL107" s="19" t="s">
        <v>418</v>
      </c>
      <c r="BM107" s="225" t="s">
        <v>442</v>
      </c>
    </row>
    <row r="108" s="2" customFormat="1" ht="16.5" customHeight="1">
      <c r="A108" s="40"/>
      <c r="B108" s="41"/>
      <c r="C108" s="265" t="s">
        <v>373</v>
      </c>
      <c r="D108" s="265" t="s">
        <v>521</v>
      </c>
      <c r="E108" s="266" t="s">
        <v>1026</v>
      </c>
      <c r="F108" s="267" t="s">
        <v>1027</v>
      </c>
      <c r="G108" s="268" t="s">
        <v>517</v>
      </c>
      <c r="H108" s="269">
        <v>22</v>
      </c>
      <c r="I108" s="270"/>
      <c r="J108" s="271">
        <f>ROUND(I108*H108,2)</f>
        <v>0</v>
      </c>
      <c r="K108" s="267" t="s">
        <v>1017</v>
      </c>
      <c r="L108" s="272"/>
      <c r="M108" s="273" t="s">
        <v>19</v>
      </c>
      <c r="N108" s="274" t="s">
        <v>47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524</v>
      </c>
      <c r="AT108" s="225" t="s">
        <v>521</v>
      </c>
      <c r="AU108" s="225" t="s">
        <v>84</v>
      </c>
      <c r="AY108" s="19" t="s">
        <v>140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84</v>
      </c>
      <c r="BK108" s="226">
        <f>ROUND(I108*H108,2)</f>
        <v>0</v>
      </c>
      <c r="BL108" s="19" t="s">
        <v>418</v>
      </c>
      <c r="BM108" s="225" t="s">
        <v>452</v>
      </c>
    </row>
    <row r="109" s="2" customFormat="1" ht="16.5" customHeight="1">
      <c r="A109" s="40"/>
      <c r="B109" s="41"/>
      <c r="C109" s="265" t="s">
        <v>8</v>
      </c>
      <c r="D109" s="265" t="s">
        <v>521</v>
      </c>
      <c r="E109" s="266" t="s">
        <v>1034</v>
      </c>
      <c r="F109" s="267" t="s">
        <v>1035</v>
      </c>
      <c r="G109" s="268" t="s">
        <v>517</v>
      </c>
      <c r="H109" s="269">
        <v>1</v>
      </c>
      <c r="I109" s="270"/>
      <c r="J109" s="271">
        <f>ROUND(I109*H109,2)</f>
        <v>0</v>
      </c>
      <c r="K109" s="267" t="s">
        <v>1017</v>
      </c>
      <c r="L109" s="272"/>
      <c r="M109" s="273" t="s">
        <v>19</v>
      </c>
      <c r="N109" s="274" t="s">
        <v>47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524</v>
      </c>
      <c r="AT109" s="225" t="s">
        <v>521</v>
      </c>
      <c r="AU109" s="225" t="s">
        <v>84</v>
      </c>
      <c r="AY109" s="19" t="s">
        <v>140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84</v>
      </c>
      <c r="BK109" s="226">
        <f>ROUND(I109*H109,2)</f>
        <v>0</v>
      </c>
      <c r="BL109" s="19" t="s">
        <v>418</v>
      </c>
      <c r="BM109" s="225" t="s">
        <v>468</v>
      </c>
    </row>
    <row r="110" s="2" customFormat="1" ht="16.5" customHeight="1">
      <c r="A110" s="40"/>
      <c r="B110" s="41"/>
      <c r="C110" s="265" t="s">
        <v>398</v>
      </c>
      <c r="D110" s="265" t="s">
        <v>521</v>
      </c>
      <c r="E110" s="266" t="s">
        <v>1030</v>
      </c>
      <c r="F110" s="267" t="s">
        <v>1031</v>
      </c>
      <c r="G110" s="268" t="s">
        <v>517</v>
      </c>
      <c r="H110" s="269">
        <v>1</v>
      </c>
      <c r="I110" s="270"/>
      <c r="J110" s="271">
        <f>ROUND(I110*H110,2)</f>
        <v>0</v>
      </c>
      <c r="K110" s="267" t="s">
        <v>1017</v>
      </c>
      <c r="L110" s="272"/>
      <c r="M110" s="273" t="s">
        <v>19</v>
      </c>
      <c r="N110" s="274" t="s">
        <v>47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524</v>
      </c>
      <c r="AT110" s="225" t="s">
        <v>521</v>
      </c>
      <c r="AU110" s="225" t="s">
        <v>84</v>
      </c>
      <c r="AY110" s="19" t="s">
        <v>140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84</v>
      </c>
      <c r="BK110" s="226">
        <f>ROUND(I110*H110,2)</f>
        <v>0</v>
      </c>
      <c r="BL110" s="19" t="s">
        <v>418</v>
      </c>
      <c r="BM110" s="225" t="s">
        <v>481</v>
      </c>
    </row>
    <row r="111" s="2" customFormat="1" ht="16.5" customHeight="1">
      <c r="A111" s="40"/>
      <c r="B111" s="41"/>
      <c r="C111" s="265" t="s">
        <v>405</v>
      </c>
      <c r="D111" s="265" t="s">
        <v>521</v>
      </c>
      <c r="E111" s="266" t="s">
        <v>1026</v>
      </c>
      <c r="F111" s="267" t="s">
        <v>1027</v>
      </c>
      <c r="G111" s="268" t="s">
        <v>517</v>
      </c>
      <c r="H111" s="269">
        <v>1</v>
      </c>
      <c r="I111" s="270"/>
      <c r="J111" s="271">
        <f>ROUND(I111*H111,2)</f>
        <v>0</v>
      </c>
      <c r="K111" s="267" t="s">
        <v>1017</v>
      </c>
      <c r="L111" s="272"/>
      <c r="M111" s="273" t="s">
        <v>19</v>
      </c>
      <c r="N111" s="274" t="s">
        <v>47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524</v>
      </c>
      <c r="AT111" s="225" t="s">
        <v>521</v>
      </c>
      <c r="AU111" s="225" t="s">
        <v>84</v>
      </c>
      <c r="AY111" s="19" t="s">
        <v>140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84</v>
      </c>
      <c r="BK111" s="226">
        <f>ROUND(I111*H111,2)</f>
        <v>0</v>
      </c>
      <c r="BL111" s="19" t="s">
        <v>418</v>
      </c>
      <c r="BM111" s="225" t="s">
        <v>500</v>
      </c>
    </row>
    <row r="112" s="2" customFormat="1" ht="16.5" customHeight="1">
      <c r="A112" s="40"/>
      <c r="B112" s="41"/>
      <c r="C112" s="265" t="s">
        <v>412</v>
      </c>
      <c r="D112" s="265" t="s">
        <v>521</v>
      </c>
      <c r="E112" s="266" t="s">
        <v>1036</v>
      </c>
      <c r="F112" s="267" t="s">
        <v>1037</v>
      </c>
      <c r="G112" s="268" t="s">
        <v>517</v>
      </c>
      <c r="H112" s="269">
        <v>8</v>
      </c>
      <c r="I112" s="270"/>
      <c r="J112" s="271">
        <f>ROUND(I112*H112,2)</f>
        <v>0</v>
      </c>
      <c r="K112" s="267" t="s">
        <v>1017</v>
      </c>
      <c r="L112" s="272"/>
      <c r="M112" s="273" t="s">
        <v>19</v>
      </c>
      <c r="N112" s="274" t="s">
        <v>47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524</v>
      </c>
      <c r="AT112" s="225" t="s">
        <v>521</v>
      </c>
      <c r="AU112" s="225" t="s">
        <v>84</v>
      </c>
      <c r="AY112" s="19" t="s">
        <v>140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84</v>
      </c>
      <c r="BK112" s="226">
        <f>ROUND(I112*H112,2)</f>
        <v>0</v>
      </c>
      <c r="BL112" s="19" t="s">
        <v>418</v>
      </c>
      <c r="BM112" s="225" t="s">
        <v>514</v>
      </c>
    </row>
    <row r="113" s="2" customFormat="1" ht="16.5" customHeight="1">
      <c r="A113" s="40"/>
      <c r="B113" s="41"/>
      <c r="C113" s="265" t="s">
        <v>418</v>
      </c>
      <c r="D113" s="265" t="s">
        <v>521</v>
      </c>
      <c r="E113" s="266" t="s">
        <v>1024</v>
      </c>
      <c r="F113" s="267" t="s">
        <v>1025</v>
      </c>
      <c r="G113" s="268" t="s">
        <v>517</v>
      </c>
      <c r="H113" s="269">
        <v>8</v>
      </c>
      <c r="I113" s="270"/>
      <c r="J113" s="271">
        <f>ROUND(I113*H113,2)</f>
        <v>0</v>
      </c>
      <c r="K113" s="267" t="s">
        <v>1017</v>
      </c>
      <c r="L113" s="272"/>
      <c r="M113" s="273" t="s">
        <v>19</v>
      </c>
      <c r="N113" s="274" t="s">
        <v>47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524</v>
      </c>
      <c r="AT113" s="225" t="s">
        <v>521</v>
      </c>
      <c r="AU113" s="225" t="s">
        <v>84</v>
      </c>
      <c r="AY113" s="19" t="s">
        <v>140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84</v>
      </c>
      <c r="BK113" s="226">
        <f>ROUND(I113*H113,2)</f>
        <v>0</v>
      </c>
      <c r="BL113" s="19" t="s">
        <v>418</v>
      </c>
      <c r="BM113" s="225" t="s">
        <v>524</v>
      </c>
    </row>
    <row r="114" s="2" customFormat="1" ht="16.5" customHeight="1">
      <c r="A114" s="40"/>
      <c r="B114" s="41"/>
      <c r="C114" s="265" t="s">
        <v>424</v>
      </c>
      <c r="D114" s="265" t="s">
        <v>521</v>
      </c>
      <c r="E114" s="266" t="s">
        <v>1026</v>
      </c>
      <c r="F114" s="267" t="s">
        <v>1027</v>
      </c>
      <c r="G114" s="268" t="s">
        <v>517</v>
      </c>
      <c r="H114" s="269">
        <v>8</v>
      </c>
      <c r="I114" s="270"/>
      <c r="J114" s="271">
        <f>ROUND(I114*H114,2)</f>
        <v>0</v>
      </c>
      <c r="K114" s="267" t="s">
        <v>1017</v>
      </c>
      <c r="L114" s="272"/>
      <c r="M114" s="273" t="s">
        <v>19</v>
      </c>
      <c r="N114" s="274" t="s">
        <v>47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524</v>
      </c>
      <c r="AT114" s="225" t="s">
        <v>521</v>
      </c>
      <c r="AU114" s="225" t="s">
        <v>84</v>
      </c>
      <c r="AY114" s="19" t="s">
        <v>140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84</v>
      </c>
      <c r="BK114" s="226">
        <f>ROUND(I114*H114,2)</f>
        <v>0</v>
      </c>
      <c r="BL114" s="19" t="s">
        <v>418</v>
      </c>
      <c r="BM114" s="225" t="s">
        <v>540</v>
      </c>
    </row>
    <row r="115" s="12" customFormat="1" ht="25.92" customHeight="1">
      <c r="A115" s="12"/>
      <c r="B115" s="198"/>
      <c r="C115" s="199"/>
      <c r="D115" s="200" t="s">
        <v>75</v>
      </c>
      <c r="E115" s="201" t="s">
        <v>1038</v>
      </c>
      <c r="F115" s="201" t="s">
        <v>1039</v>
      </c>
      <c r="G115" s="199"/>
      <c r="H115" s="199"/>
      <c r="I115" s="202"/>
      <c r="J115" s="203">
        <f>BK115</f>
        <v>0</v>
      </c>
      <c r="K115" s="199"/>
      <c r="L115" s="204"/>
      <c r="M115" s="205"/>
      <c r="N115" s="206"/>
      <c r="O115" s="206"/>
      <c r="P115" s="207">
        <f>SUM(P116:P124)</f>
        <v>0</v>
      </c>
      <c r="Q115" s="206"/>
      <c r="R115" s="207">
        <f>SUM(R116:R124)</f>
        <v>0</v>
      </c>
      <c r="S115" s="206"/>
      <c r="T115" s="208">
        <f>SUM(T116:T124)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9" t="s">
        <v>84</v>
      </c>
      <c r="AT115" s="210" t="s">
        <v>75</v>
      </c>
      <c r="AU115" s="210" t="s">
        <v>76</v>
      </c>
      <c r="AY115" s="209" t="s">
        <v>140</v>
      </c>
      <c r="BK115" s="211">
        <f>SUM(BK116:BK124)</f>
        <v>0</v>
      </c>
    </row>
    <row r="116" s="2" customFormat="1" ht="16.5" customHeight="1">
      <c r="A116" s="40"/>
      <c r="B116" s="41"/>
      <c r="C116" s="265" t="s">
        <v>429</v>
      </c>
      <c r="D116" s="265" t="s">
        <v>521</v>
      </c>
      <c r="E116" s="266" t="s">
        <v>1040</v>
      </c>
      <c r="F116" s="267" t="s">
        <v>1041</v>
      </c>
      <c r="G116" s="268" t="s">
        <v>517</v>
      </c>
      <c r="H116" s="269">
        <v>23</v>
      </c>
      <c r="I116" s="270"/>
      <c r="J116" s="271">
        <f>ROUND(I116*H116,2)</f>
        <v>0</v>
      </c>
      <c r="K116" s="267" t="s">
        <v>1017</v>
      </c>
      <c r="L116" s="272"/>
      <c r="M116" s="273" t="s">
        <v>19</v>
      </c>
      <c r="N116" s="274" t="s">
        <v>47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524</v>
      </c>
      <c r="AT116" s="225" t="s">
        <v>521</v>
      </c>
      <c r="AU116" s="225" t="s">
        <v>84</v>
      </c>
      <c r="AY116" s="19" t="s">
        <v>140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84</v>
      </c>
      <c r="BK116" s="226">
        <f>ROUND(I116*H116,2)</f>
        <v>0</v>
      </c>
      <c r="BL116" s="19" t="s">
        <v>418</v>
      </c>
      <c r="BM116" s="225" t="s">
        <v>552</v>
      </c>
    </row>
    <row r="117" s="2" customFormat="1" ht="16.5" customHeight="1">
      <c r="A117" s="40"/>
      <c r="B117" s="41"/>
      <c r="C117" s="265" t="s">
        <v>436</v>
      </c>
      <c r="D117" s="265" t="s">
        <v>521</v>
      </c>
      <c r="E117" s="266" t="s">
        <v>1026</v>
      </c>
      <c r="F117" s="267" t="s">
        <v>1027</v>
      </c>
      <c r="G117" s="268" t="s">
        <v>517</v>
      </c>
      <c r="H117" s="269">
        <v>5</v>
      </c>
      <c r="I117" s="270"/>
      <c r="J117" s="271">
        <f>ROUND(I117*H117,2)</f>
        <v>0</v>
      </c>
      <c r="K117" s="267" t="s">
        <v>1017</v>
      </c>
      <c r="L117" s="272"/>
      <c r="M117" s="273" t="s">
        <v>19</v>
      </c>
      <c r="N117" s="274" t="s">
        <v>47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524</v>
      </c>
      <c r="AT117" s="225" t="s">
        <v>521</v>
      </c>
      <c r="AU117" s="225" t="s">
        <v>84</v>
      </c>
      <c r="AY117" s="19" t="s">
        <v>140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84</v>
      </c>
      <c r="BK117" s="226">
        <f>ROUND(I117*H117,2)</f>
        <v>0</v>
      </c>
      <c r="BL117" s="19" t="s">
        <v>418</v>
      </c>
      <c r="BM117" s="225" t="s">
        <v>561</v>
      </c>
    </row>
    <row r="118" s="2" customFormat="1" ht="16.5" customHeight="1">
      <c r="A118" s="40"/>
      <c r="B118" s="41"/>
      <c r="C118" s="265" t="s">
        <v>442</v>
      </c>
      <c r="D118" s="265" t="s">
        <v>521</v>
      </c>
      <c r="E118" s="266" t="s">
        <v>1042</v>
      </c>
      <c r="F118" s="267" t="s">
        <v>1043</v>
      </c>
      <c r="G118" s="268" t="s">
        <v>517</v>
      </c>
      <c r="H118" s="269">
        <v>3</v>
      </c>
      <c r="I118" s="270"/>
      <c r="J118" s="271">
        <f>ROUND(I118*H118,2)</f>
        <v>0</v>
      </c>
      <c r="K118" s="267" t="s">
        <v>1017</v>
      </c>
      <c r="L118" s="272"/>
      <c r="M118" s="273" t="s">
        <v>19</v>
      </c>
      <c r="N118" s="274" t="s">
        <v>47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524</v>
      </c>
      <c r="AT118" s="225" t="s">
        <v>521</v>
      </c>
      <c r="AU118" s="225" t="s">
        <v>84</v>
      </c>
      <c r="AY118" s="19" t="s">
        <v>140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84</v>
      </c>
      <c r="BK118" s="226">
        <f>ROUND(I118*H118,2)</f>
        <v>0</v>
      </c>
      <c r="BL118" s="19" t="s">
        <v>418</v>
      </c>
      <c r="BM118" s="225" t="s">
        <v>573</v>
      </c>
    </row>
    <row r="119" s="2" customFormat="1" ht="16.5" customHeight="1">
      <c r="A119" s="40"/>
      <c r="B119" s="41"/>
      <c r="C119" s="265" t="s">
        <v>7</v>
      </c>
      <c r="D119" s="265" t="s">
        <v>521</v>
      </c>
      <c r="E119" s="266" t="s">
        <v>1044</v>
      </c>
      <c r="F119" s="267" t="s">
        <v>1045</v>
      </c>
      <c r="G119" s="268" t="s">
        <v>517</v>
      </c>
      <c r="H119" s="269">
        <v>4</v>
      </c>
      <c r="I119" s="270"/>
      <c r="J119" s="271">
        <f>ROUND(I119*H119,2)</f>
        <v>0</v>
      </c>
      <c r="K119" s="267" t="s">
        <v>1017</v>
      </c>
      <c r="L119" s="272"/>
      <c r="M119" s="273" t="s">
        <v>19</v>
      </c>
      <c r="N119" s="274" t="s">
        <v>47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524</v>
      </c>
      <c r="AT119" s="225" t="s">
        <v>521</v>
      </c>
      <c r="AU119" s="225" t="s">
        <v>84</v>
      </c>
      <c r="AY119" s="19" t="s">
        <v>140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84</v>
      </c>
      <c r="BK119" s="226">
        <f>ROUND(I119*H119,2)</f>
        <v>0</v>
      </c>
      <c r="BL119" s="19" t="s">
        <v>418</v>
      </c>
      <c r="BM119" s="225" t="s">
        <v>584</v>
      </c>
    </row>
    <row r="120" s="2" customFormat="1" ht="16.5" customHeight="1">
      <c r="A120" s="40"/>
      <c r="B120" s="41"/>
      <c r="C120" s="265" t="s">
        <v>452</v>
      </c>
      <c r="D120" s="265" t="s">
        <v>521</v>
      </c>
      <c r="E120" s="266" t="s">
        <v>1046</v>
      </c>
      <c r="F120" s="267" t="s">
        <v>1047</v>
      </c>
      <c r="G120" s="268" t="s">
        <v>517</v>
      </c>
      <c r="H120" s="269">
        <v>100</v>
      </c>
      <c r="I120" s="270"/>
      <c r="J120" s="271">
        <f>ROUND(I120*H120,2)</f>
        <v>0</v>
      </c>
      <c r="K120" s="267" t="s">
        <v>1017</v>
      </c>
      <c r="L120" s="272"/>
      <c r="M120" s="273" t="s">
        <v>19</v>
      </c>
      <c r="N120" s="274" t="s">
        <v>47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524</v>
      </c>
      <c r="AT120" s="225" t="s">
        <v>521</v>
      </c>
      <c r="AU120" s="225" t="s">
        <v>84</v>
      </c>
      <c r="AY120" s="19" t="s">
        <v>140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84</v>
      </c>
      <c r="BK120" s="226">
        <f>ROUND(I120*H120,2)</f>
        <v>0</v>
      </c>
      <c r="BL120" s="19" t="s">
        <v>418</v>
      </c>
      <c r="BM120" s="225" t="s">
        <v>596</v>
      </c>
    </row>
    <row r="121" s="2" customFormat="1" ht="16.5" customHeight="1">
      <c r="A121" s="40"/>
      <c r="B121" s="41"/>
      <c r="C121" s="265" t="s">
        <v>459</v>
      </c>
      <c r="D121" s="265" t="s">
        <v>521</v>
      </c>
      <c r="E121" s="266" t="s">
        <v>1048</v>
      </c>
      <c r="F121" s="267" t="s">
        <v>1049</v>
      </c>
      <c r="G121" s="268" t="s">
        <v>517</v>
      </c>
      <c r="H121" s="269">
        <v>114</v>
      </c>
      <c r="I121" s="270"/>
      <c r="J121" s="271">
        <f>ROUND(I121*H121,2)</f>
        <v>0</v>
      </c>
      <c r="K121" s="267" t="s">
        <v>1017</v>
      </c>
      <c r="L121" s="272"/>
      <c r="M121" s="273" t="s">
        <v>19</v>
      </c>
      <c r="N121" s="274" t="s">
        <v>47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524</v>
      </c>
      <c r="AT121" s="225" t="s">
        <v>521</v>
      </c>
      <c r="AU121" s="225" t="s">
        <v>84</v>
      </c>
      <c r="AY121" s="19" t="s">
        <v>140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84</v>
      </c>
      <c r="BK121" s="226">
        <f>ROUND(I121*H121,2)</f>
        <v>0</v>
      </c>
      <c r="BL121" s="19" t="s">
        <v>418</v>
      </c>
      <c r="BM121" s="225" t="s">
        <v>609</v>
      </c>
    </row>
    <row r="122" s="2" customFormat="1" ht="24.15" customHeight="1">
      <c r="A122" s="40"/>
      <c r="B122" s="41"/>
      <c r="C122" s="265" t="s">
        <v>468</v>
      </c>
      <c r="D122" s="265" t="s">
        <v>521</v>
      </c>
      <c r="E122" s="266" t="s">
        <v>1050</v>
      </c>
      <c r="F122" s="267" t="s">
        <v>1051</v>
      </c>
      <c r="G122" s="268" t="s">
        <v>517</v>
      </c>
      <c r="H122" s="269">
        <v>25</v>
      </c>
      <c r="I122" s="270"/>
      <c r="J122" s="271">
        <f>ROUND(I122*H122,2)</f>
        <v>0</v>
      </c>
      <c r="K122" s="267" t="s">
        <v>1017</v>
      </c>
      <c r="L122" s="272"/>
      <c r="M122" s="273" t="s">
        <v>19</v>
      </c>
      <c r="N122" s="274" t="s">
        <v>47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524</v>
      </c>
      <c r="AT122" s="225" t="s">
        <v>521</v>
      </c>
      <c r="AU122" s="225" t="s">
        <v>84</v>
      </c>
      <c r="AY122" s="19" t="s">
        <v>140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84</v>
      </c>
      <c r="BK122" s="226">
        <f>ROUND(I122*H122,2)</f>
        <v>0</v>
      </c>
      <c r="BL122" s="19" t="s">
        <v>418</v>
      </c>
      <c r="BM122" s="225" t="s">
        <v>625</v>
      </c>
    </row>
    <row r="123" s="2" customFormat="1" ht="16.5" customHeight="1">
      <c r="A123" s="40"/>
      <c r="B123" s="41"/>
      <c r="C123" s="265" t="s">
        <v>475</v>
      </c>
      <c r="D123" s="265" t="s">
        <v>521</v>
      </c>
      <c r="E123" s="266" t="s">
        <v>1052</v>
      </c>
      <c r="F123" s="267" t="s">
        <v>1053</v>
      </c>
      <c r="G123" s="268" t="s">
        <v>517</v>
      </c>
      <c r="H123" s="269">
        <v>57</v>
      </c>
      <c r="I123" s="270"/>
      <c r="J123" s="271">
        <f>ROUND(I123*H123,2)</f>
        <v>0</v>
      </c>
      <c r="K123" s="267" t="s">
        <v>1017</v>
      </c>
      <c r="L123" s="272"/>
      <c r="M123" s="273" t="s">
        <v>19</v>
      </c>
      <c r="N123" s="274" t="s">
        <v>47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524</v>
      </c>
      <c r="AT123" s="225" t="s">
        <v>521</v>
      </c>
      <c r="AU123" s="225" t="s">
        <v>84</v>
      </c>
      <c r="AY123" s="19" t="s">
        <v>140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84</v>
      </c>
      <c r="BK123" s="226">
        <f>ROUND(I123*H123,2)</f>
        <v>0</v>
      </c>
      <c r="BL123" s="19" t="s">
        <v>418</v>
      </c>
      <c r="BM123" s="225" t="s">
        <v>635</v>
      </c>
    </row>
    <row r="124" s="2" customFormat="1" ht="16.5" customHeight="1">
      <c r="A124" s="40"/>
      <c r="B124" s="41"/>
      <c r="C124" s="265" t="s">
        <v>481</v>
      </c>
      <c r="D124" s="265" t="s">
        <v>521</v>
      </c>
      <c r="E124" s="266" t="s">
        <v>1054</v>
      </c>
      <c r="F124" s="267" t="s">
        <v>1055</v>
      </c>
      <c r="G124" s="268" t="s">
        <v>517</v>
      </c>
      <c r="H124" s="269">
        <v>25</v>
      </c>
      <c r="I124" s="270"/>
      <c r="J124" s="271">
        <f>ROUND(I124*H124,2)</f>
        <v>0</v>
      </c>
      <c r="K124" s="267" t="s">
        <v>1017</v>
      </c>
      <c r="L124" s="272"/>
      <c r="M124" s="273" t="s">
        <v>19</v>
      </c>
      <c r="N124" s="274" t="s">
        <v>47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524</v>
      </c>
      <c r="AT124" s="225" t="s">
        <v>521</v>
      </c>
      <c r="AU124" s="225" t="s">
        <v>84</v>
      </c>
      <c r="AY124" s="19" t="s">
        <v>140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84</v>
      </c>
      <c r="BK124" s="226">
        <f>ROUND(I124*H124,2)</f>
        <v>0</v>
      </c>
      <c r="BL124" s="19" t="s">
        <v>418</v>
      </c>
      <c r="BM124" s="225" t="s">
        <v>646</v>
      </c>
    </row>
    <row r="125" s="12" customFormat="1" ht="25.92" customHeight="1">
      <c r="A125" s="12"/>
      <c r="B125" s="198"/>
      <c r="C125" s="199"/>
      <c r="D125" s="200" t="s">
        <v>75</v>
      </c>
      <c r="E125" s="201" t="s">
        <v>1056</v>
      </c>
      <c r="F125" s="201" t="s">
        <v>1057</v>
      </c>
      <c r="G125" s="199"/>
      <c r="H125" s="199"/>
      <c r="I125" s="202"/>
      <c r="J125" s="203">
        <f>BK125</f>
        <v>0</v>
      </c>
      <c r="K125" s="199"/>
      <c r="L125" s="204"/>
      <c r="M125" s="205"/>
      <c r="N125" s="206"/>
      <c r="O125" s="206"/>
      <c r="P125" s="207">
        <f>SUM(P126:P138)</f>
        <v>0</v>
      </c>
      <c r="Q125" s="206"/>
      <c r="R125" s="207">
        <f>SUM(R126:R138)</f>
        <v>0</v>
      </c>
      <c r="S125" s="206"/>
      <c r="T125" s="208">
        <f>SUM(T126:T138)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84</v>
      </c>
      <c r="AT125" s="210" t="s">
        <v>75</v>
      </c>
      <c r="AU125" s="210" t="s">
        <v>76</v>
      </c>
      <c r="AY125" s="209" t="s">
        <v>140</v>
      </c>
      <c r="BK125" s="211">
        <f>SUM(BK126:BK138)</f>
        <v>0</v>
      </c>
    </row>
    <row r="126" s="2" customFormat="1" ht="16.5" customHeight="1">
      <c r="A126" s="40"/>
      <c r="B126" s="41"/>
      <c r="C126" s="265" t="s">
        <v>492</v>
      </c>
      <c r="D126" s="265" t="s">
        <v>521</v>
      </c>
      <c r="E126" s="266" t="s">
        <v>1058</v>
      </c>
      <c r="F126" s="267" t="s">
        <v>1059</v>
      </c>
      <c r="G126" s="268" t="s">
        <v>517</v>
      </c>
      <c r="H126" s="269">
        <v>88</v>
      </c>
      <c r="I126" s="270"/>
      <c r="J126" s="271">
        <f>ROUND(I126*H126,2)</f>
        <v>0</v>
      </c>
      <c r="K126" s="267" t="s">
        <v>1017</v>
      </c>
      <c r="L126" s="272"/>
      <c r="M126" s="273" t="s">
        <v>19</v>
      </c>
      <c r="N126" s="274" t="s">
        <v>47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524</v>
      </c>
      <c r="AT126" s="225" t="s">
        <v>521</v>
      </c>
      <c r="AU126" s="225" t="s">
        <v>84</v>
      </c>
      <c r="AY126" s="19" t="s">
        <v>140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84</v>
      </c>
      <c r="BK126" s="226">
        <f>ROUND(I126*H126,2)</f>
        <v>0</v>
      </c>
      <c r="BL126" s="19" t="s">
        <v>418</v>
      </c>
      <c r="BM126" s="225" t="s">
        <v>657</v>
      </c>
    </row>
    <row r="127" s="2" customFormat="1" ht="16.5" customHeight="1">
      <c r="A127" s="40"/>
      <c r="B127" s="41"/>
      <c r="C127" s="265" t="s">
        <v>500</v>
      </c>
      <c r="D127" s="265" t="s">
        <v>521</v>
      </c>
      <c r="E127" s="266" t="s">
        <v>1060</v>
      </c>
      <c r="F127" s="267" t="s">
        <v>1061</v>
      </c>
      <c r="G127" s="268" t="s">
        <v>517</v>
      </c>
      <c r="H127" s="269">
        <v>45</v>
      </c>
      <c r="I127" s="270"/>
      <c r="J127" s="271">
        <f>ROUND(I127*H127,2)</f>
        <v>0</v>
      </c>
      <c r="K127" s="267" t="s">
        <v>1017</v>
      </c>
      <c r="L127" s="272"/>
      <c r="M127" s="273" t="s">
        <v>19</v>
      </c>
      <c r="N127" s="274" t="s">
        <v>47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524</v>
      </c>
      <c r="AT127" s="225" t="s">
        <v>521</v>
      </c>
      <c r="AU127" s="225" t="s">
        <v>84</v>
      </c>
      <c r="AY127" s="19" t="s">
        <v>140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84</v>
      </c>
      <c r="BK127" s="226">
        <f>ROUND(I127*H127,2)</f>
        <v>0</v>
      </c>
      <c r="BL127" s="19" t="s">
        <v>418</v>
      </c>
      <c r="BM127" s="225" t="s">
        <v>677</v>
      </c>
    </row>
    <row r="128" s="2" customFormat="1" ht="16.5" customHeight="1">
      <c r="A128" s="40"/>
      <c r="B128" s="41"/>
      <c r="C128" s="265" t="s">
        <v>505</v>
      </c>
      <c r="D128" s="265" t="s">
        <v>521</v>
      </c>
      <c r="E128" s="266" t="s">
        <v>1062</v>
      </c>
      <c r="F128" s="267" t="s">
        <v>1063</v>
      </c>
      <c r="G128" s="268" t="s">
        <v>517</v>
      </c>
      <c r="H128" s="269">
        <v>20</v>
      </c>
      <c r="I128" s="270"/>
      <c r="J128" s="271">
        <f>ROUND(I128*H128,2)</f>
        <v>0</v>
      </c>
      <c r="K128" s="267" t="s">
        <v>1017</v>
      </c>
      <c r="L128" s="272"/>
      <c r="M128" s="273" t="s">
        <v>19</v>
      </c>
      <c r="N128" s="274" t="s">
        <v>47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524</v>
      </c>
      <c r="AT128" s="225" t="s">
        <v>521</v>
      </c>
      <c r="AU128" s="225" t="s">
        <v>84</v>
      </c>
      <c r="AY128" s="19" t="s">
        <v>140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84</v>
      </c>
      <c r="BK128" s="226">
        <f>ROUND(I128*H128,2)</f>
        <v>0</v>
      </c>
      <c r="BL128" s="19" t="s">
        <v>418</v>
      </c>
      <c r="BM128" s="225" t="s">
        <v>691</v>
      </c>
    </row>
    <row r="129" s="2" customFormat="1" ht="16.5" customHeight="1">
      <c r="A129" s="40"/>
      <c r="B129" s="41"/>
      <c r="C129" s="265" t="s">
        <v>514</v>
      </c>
      <c r="D129" s="265" t="s">
        <v>521</v>
      </c>
      <c r="E129" s="266" t="s">
        <v>1064</v>
      </c>
      <c r="F129" s="267" t="s">
        <v>1065</v>
      </c>
      <c r="G129" s="268" t="s">
        <v>517</v>
      </c>
      <c r="H129" s="269">
        <v>353</v>
      </c>
      <c r="I129" s="270"/>
      <c r="J129" s="271">
        <f>ROUND(I129*H129,2)</f>
        <v>0</v>
      </c>
      <c r="K129" s="267" t="s">
        <v>1017</v>
      </c>
      <c r="L129" s="272"/>
      <c r="M129" s="273" t="s">
        <v>19</v>
      </c>
      <c r="N129" s="274" t="s">
        <v>47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524</v>
      </c>
      <c r="AT129" s="225" t="s">
        <v>521</v>
      </c>
      <c r="AU129" s="225" t="s">
        <v>84</v>
      </c>
      <c r="AY129" s="19" t="s">
        <v>140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84</v>
      </c>
      <c r="BK129" s="226">
        <f>ROUND(I129*H129,2)</f>
        <v>0</v>
      </c>
      <c r="BL129" s="19" t="s">
        <v>418</v>
      </c>
      <c r="BM129" s="225" t="s">
        <v>711</v>
      </c>
    </row>
    <row r="130" s="2" customFormat="1" ht="16.5" customHeight="1">
      <c r="A130" s="40"/>
      <c r="B130" s="41"/>
      <c r="C130" s="265" t="s">
        <v>520</v>
      </c>
      <c r="D130" s="265" t="s">
        <v>521</v>
      </c>
      <c r="E130" s="266" t="s">
        <v>1066</v>
      </c>
      <c r="F130" s="267" t="s">
        <v>1067</v>
      </c>
      <c r="G130" s="268" t="s">
        <v>517</v>
      </c>
      <c r="H130" s="269">
        <v>45</v>
      </c>
      <c r="I130" s="270"/>
      <c r="J130" s="271">
        <f>ROUND(I130*H130,2)</f>
        <v>0</v>
      </c>
      <c r="K130" s="267" t="s">
        <v>1017</v>
      </c>
      <c r="L130" s="272"/>
      <c r="M130" s="273" t="s">
        <v>19</v>
      </c>
      <c r="N130" s="274" t="s">
        <v>47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524</v>
      </c>
      <c r="AT130" s="225" t="s">
        <v>521</v>
      </c>
      <c r="AU130" s="225" t="s">
        <v>84</v>
      </c>
      <c r="AY130" s="19" t="s">
        <v>140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84</v>
      </c>
      <c r="BK130" s="226">
        <f>ROUND(I130*H130,2)</f>
        <v>0</v>
      </c>
      <c r="BL130" s="19" t="s">
        <v>418</v>
      </c>
      <c r="BM130" s="225" t="s">
        <v>721</v>
      </c>
    </row>
    <row r="131" s="2" customFormat="1" ht="16.5" customHeight="1">
      <c r="A131" s="40"/>
      <c r="B131" s="41"/>
      <c r="C131" s="265" t="s">
        <v>524</v>
      </c>
      <c r="D131" s="265" t="s">
        <v>521</v>
      </c>
      <c r="E131" s="266" t="s">
        <v>1068</v>
      </c>
      <c r="F131" s="267" t="s">
        <v>1069</v>
      </c>
      <c r="G131" s="268" t="s">
        <v>362</v>
      </c>
      <c r="H131" s="269">
        <v>50</v>
      </c>
      <c r="I131" s="270"/>
      <c r="J131" s="271">
        <f>ROUND(I131*H131,2)</f>
        <v>0</v>
      </c>
      <c r="K131" s="267" t="s">
        <v>1017</v>
      </c>
      <c r="L131" s="272"/>
      <c r="M131" s="273" t="s">
        <v>19</v>
      </c>
      <c r="N131" s="274" t="s">
        <v>47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524</v>
      </c>
      <c r="AT131" s="225" t="s">
        <v>521</v>
      </c>
      <c r="AU131" s="225" t="s">
        <v>84</v>
      </c>
      <c r="AY131" s="19" t="s">
        <v>140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84</v>
      </c>
      <c r="BK131" s="226">
        <f>ROUND(I131*H131,2)</f>
        <v>0</v>
      </c>
      <c r="BL131" s="19" t="s">
        <v>418</v>
      </c>
      <c r="BM131" s="225" t="s">
        <v>735</v>
      </c>
    </row>
    <row r="132" s="2" customFormat="1" ht="16.5" customHeight="1">
      <c r="A132" s="40"/>
      <c r="B132" s="41"/>
      <c r="C132" s="265" t="s">
        <v>532</v>
      </c>
      <c r="D132" s="265" t="s">
        <v>521</v>
      </c>
      <c r="E132" s="266" t="s">
        <v>1070</v>
      </c>
      <c r="F132" s="267" t="s">
        <v>1071</v>
      </c>
      <c r="G132" s="268" t="s">
        <v>517</v>
      </c>
      <c r="H132" s="269">
        <v>50</v>
      </c>
      <c r="I132" s="270"/>
      <c r="J132" s="271">
        <f>ROUND(I132*H132,2)</f>
        <v>0</v>
      </c>
      <c r="K132" s="267" t="s">
        <v>1017</v>
      </c>
      <c r="L132" s="272"/>
      <c r="M132" s="273" t="s">
        <v>19</v>
      </c>
      <c r="N132" s="274" t="s">
        <v>47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524</v>
      </c>
      <c r="AT132" s="225" t="s">
        <v>521</v>
      </c>
      <c r="AU132" s="225" t="s">
        <v>84</v>
      </c>
      <c r="AY132" s="19" t="s">
        <v>140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84</v>
      </c>
      <c r="BK132" s="226">
        <f>ROUND(I132*H132,2)</f>
        <v>0</v>
      </c>
      <c r="BL132" s="19" t="s">
        <v>418</v>
      </c>
      <c r="BM132" s="225" t="s">
        <v>746</v>
      </c>
    </row>
    <row r="133" s="2" customFormat="1" ht="16.5" customHeight="1">
      <c r="A133" s="40"/>
      <c r="B133" s="41"/>
      <c r="C133" s="265" t="s">
        <v>540</v>
      </c>
      <c r="D133" s="265" t="s">
        <v>521</v>
      </c>
      <c r="E133" s="266" t="s">
        <v>1072</v>
      </c>
      <c r="F133" s="267" t="s">
        <v>1073</v>
      </c>
      <c r="G133" s="268" t="s">
        <v>362</v>
      </c>
      <c r="H133" s="269">
        <v>50</v>
      </c>
      <c r="I133" s="270"/>
      <c r="J133" s="271">
        <f>ROUND(I133*H133,2)</f>
        <v>0</v>
      </c>
      <c r="K133" s="267" t="s">
        <v>1017</v>
      </c>
      <c r="L133" s="272"/>
      <c r="M133" s="273" t="s">
        <v>19</v>
      </c>
      <c r="N133" s="274" t="s">
        <v>47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524</v>
      </c>
      <c r="AT133" s="225" t="s">
        <v>521</v>
      </c>
      <c r="AU133" s="225" t="s">
        <v>84</v>
      </c>
      <c r="AY133" s="19" t="s">
        <v>140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84</v>
      </c>
      <c r="BK133" s="226">
        <f>ROUND(I133*H133,2)</f>
        <v>0</v>
      </c>
      <c r="BL133" s="19" t="s">
        <v>418</v>
      </c>
      <c r="BM133" s="225" t="s">
        <v>759</v>
      </c>
    </row>
    <row r="134" s="2" customFormat="1" ht="16.5" customHeight="1">
      <c r="A134" s="40"/>
      <c r="B134" s="41"/>
      <c r="C134" s="265" t="s">
        <v>546</v>
      </c>
      <c r="D134" s="265" t="s">
        <v>521</v>
      </c>
      <c r="E134" s="266" t="s">
        <v>1074</v>
      </c>
      <c r="F134" s="267" t="s">
        <v>1075</v>
      </c>
      <c r="G134" s="268" t="s">
        <v>517</v>
      </c>
      <c r="H134" s="269">
        <v>50</v>
      </c>
      <c r="I134" s="270"/>
      <c r="J134" s="271">
        <f>ROUND(I134*H134,2)</f>
        <v>0</v>
      </c>
      <c r="K134" s="267" t="s">
        <v>1017</v>
      </c>
      <c r="L134" s="272"/>
      <c r="M134" s="273" t="s">
        <v>19</v>
      </c>
      <c r="N134" s="274" t="s">
        <v>47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524</v>
      </c>
      <c r="AT134" s="225" t="s">
        <v>521</v>
      </c>
      <c r="AU134" s="225" t="s">
        <v>84</v>
      </c>
      <c r="AY134" s="19" t="s">
        <v>140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84</v>
      </c>
      <c r="BK134" s="226">
        <f>ROUND(I134*H134,2)</f>
        <v>0</v>
      </c>
      <c r="BL134" s="19" t="s">
        <v>418</v>
      </c>
      <c r="BM134" s="225" t="s">
        <v>781</v>
      </c>
    </row>
    <row r="135" s="2" customFormat="1" ht="16.5" customHeight="1">
      <c r="A135" s="40"/>
      <c r="B135" s="41"/>
      <c r="C135" s="265" t="s">
        <v>552</v>
      </c>
      <c r="D135" s="265" t="s">
        <v>521</v>
      </c>
      <c r="E135" s="266" t="s">
        <v>1076</v>
      </c>
      <c r="F135" s="267" t="s">
        <v>1077</v>
      </c>
      <c r="G135" s="268" t="s">
        <v>1078</v>
      </c>
      <c r="H135" s="269">
        <v>10</v>
      </c>
      <c r="I135" s="270"/>
      <c r="J135" s="271">
        <f>ROUND(I135*H135,2)</f>
        <v>0</v>
      </c>
      <c r="K135" s="267" t="s">
        <v>1017</v>
      </c>
      <c r="L135" s="272"/>
      <c r="M135" s="273" t="s">
        <v>19</v>
      </c>
      <c r="N135" s="274" t="s">
        <v>47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524</v>
      </c>
      <c r="AT135" s="225" t="s">
        <v>521</v>
      </c>
      <c r="AU135" s="225" t="s">
        <v>84</v>
      </c>
      <c r="AY135" s="19" t="s">
        <v>140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84</v>
      </c>
      <c r="BK135" s="226">
        <f>ROUND(I135*H135,2)</f>
        <v>0</v>
      </c>
      <c r="BL135" s="19" t="s">
        <v>418</v>
      </c>
      <c r="BM135" s="225" t="s">
        <v>1079</v>
      </c>
    </row>
    <row r="136" s="2" customFormat="1" ht="16.5" customHeight="1">
      <c r="A136" s="40"/>
      <c r="B136" s="41"/>
      <c r="C136" s="265" t="s">
        <v>556</v>
      </c>
      <c r="D136" s="265" t="s">
        <v>521</v>
      </c>
      <c r="E136" s="266" t="s">
        <v>1080</v>
      </c>
      <c r="F136" s="267" t="s">
        <v>1081</v>
      </c>
      <c r="G136" s="268" t="s">
        <v>517</v>
      </c>
      <c r="H136" s="269">
        <v>1650</v>
      </c>
      <c r="I136" s="270"/>
      <c r="J136" s="271">
        <f>ROUND(I136*H136,2)</f>
        <v>0</v>
      </c>
      <c r="K136" s="267" t="s">
        <v>1017</v>
      </c>
      <c r="L136" s="272"/>
      <c r="M136" s="273" t="s">
        <v>19</v>
      </c>
      <c r="N136" s="274" t="s">
        <v>47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524</v>
      </c>
      <c r="AT136" s="225" t="s">
        <v>521</v>
      </c>
      <c r="AU136" s="225" t="s">
        <v>84</v>
      </c>
      <c r="AY136" s="19" t="s">
        <v>140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84</v>
      </c>
      <c r="BK136" s="226">
        <f>ROUND(I136*H136,2)</f>
        <v>0</v>
      </c>
      <c r="BL136" s="19" t="s">
        <v>418</v>
      </c>
      <c r="BM136" s="225" t="s">
        <v>1082</v>
      </c>
    </row>
    <row r="137" s="2" customFormat="1" ht="16.5" customHeight="1">
      <c r="A137" s="40"/>
      <c r="B137" s="41"/>
      <c r="C137" s="265" t="s">
        <v>561</v>
      </c>
      <c r="D137" s="265" t="s">
        <v>521</v>
      </c>
      <c r="E137" s="266" t="s">
        <v>1083</v>
      </c>
      <c r="F137" s="267" t="s">
        <v>1084</v>
      </c>
      <c r="G137" s="268" t="s">
        <v>362</v>
      </c>
      <c r="H137" s="269">
        <v>220</v>
      </c>
      <c r="I137" s="270"/>
      <c r="J137" s="271">
        <f>ROUND(I137*H137,2)</f>
        <v>0</v>
      </c>
      <c r="K137" s="267" t="s">
        <v>1017</v>
      </c>
      <c r="L137" s="272"/>
      <c r="M137" s="273" t="s">
        <v>19</v>
      </c>
      <c r="N137" s="274" t="s">
        <v>47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524</v>
      </c>
      <c r="AT137" s="225" t="s">
        <v>521</v>
      </c>
      <c r="AU137" s="225" t="s">
        <v>84</v>
      </c>
      <c r="AY137" s="19" t="s">
        <v>140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84</v>
      </c>
      <c r="BK137" s="226">
        <f>ROUND(I137*H137,2)</f>
        <v>0</v>
      </c>
      <c r="BL137" s="19" t="s">
        <v>418</v>
      </c>
      <c r="BM137" s="225" t="s">
        <v>1085</v>
      </c>
    </row>
    <row r="138" s="2" customFormat="1" ht="16.5" customHeight="1">
      <c r="A138" s="40"/>
      <c r="B138" s="41"/>
      <c r="C138" s="265" t="s">
        <v>565</v>
      </c>
      <c r="D138" s="265" t="s">
        <v>521</v>
      </c>
      <c r="E138" s="266" t="s">
        <v>1086</v>
      </c>
      <c r="F138" s="267" t="s">
        <v>1087</v>
      </c>
      <c r="G138" s="268" t="s">
        <v>362</v>
      </c>
      <c r="H138" s="269">
        <v>220</v>
      </c>
      <c r="I138" s="270"/>
      <c r="J138" s="271">
        <f>ROUND(I138*H138,2)</f>
        <v>0</v>
      </c>
      <c r="K138" s="267" t="s">
        <v>1017</v>
      </c>
      <c r="L138" s="272"/>
      <c r="M138" s="273" t="s">
        <v>19</v>
      </c>
      <c r="N138" s="274" t="s">
        <v>47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524</v>
      </c>
      <c r="AT138" s="225" t="s">
        <v>521</v>
      </c>
      <c r="AU138" s="225" t="s">
        <v>84</v>
      </c>
      <c r="AY138" s="19" t="s">
        <v>140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84</v>
      </c>
      <c r="BK138" s="226">
        <f>ROUND(I138*H138,2)</f>
        <v>0</v>
      </c>
      <c r="BL138" s="19" t="s">
        <v>418</v>
      </c>
      <c r="BM138" s="225" t="s">
        <v>1088</v>
      </c>
    </row>
    <row r="139" s="12" customFormat="1" ht="25.92" customHeight="1">
      <c r="A139" s="12"/>
      <c r="B139" s="198"/>
      <c r="C139" s="199"/>
      <c r="D139" s="200" t="s">
        <v>75</v>
      </c>
      <c r="E139" s="201" t="s">
        <v>1089</v>
      </c>
      <c r="F139" s="201" t="s">
        <v>1090</v>
      </c>
      <c r="G139" s="199"/>
      <c r="H139" s="199"/>
      <c r="I139" s="202"/>
      <c r="J139" s="203">
        <f>BK139</f>
        <v>0</v>
      </c>
      <c r="K139" s="199"/>
      <c r="L139" s="204"/>
      <c r="M139" s="205"/>
      <c r="N139" s="206"/>
      <c r="O139" s="206"/>
      <c r="P139" s="207">
        <f>P140</f>
        <v>0</v>
      </c>
      <c r="Q139" s="206"/>
      <c r="R139" s="207">
        <f>R140</f>
        <v>0</v>
      </c>
      <c r="S139" s="206"/>
      <c r="T139" s="208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9" t="s">
        <v>84</v>
      </c>
      <c r="AT139" s="210" t="s">
        <v>75</v>
      </c>
      <c r="AU139" s="210" t="s">
        <v>76</v>
      </c>
      <c r="AY139" s="209" t="s">
        <v>140</v>
      </c>
      <c r="BK139" s="211">
        <f>BK140</f>
        <v>0</v>
      </c>
    </row>
    <row r="140" s="2" customFormat="1" ht="16.5" customHeight="1">
      <c r="A140" s="40"/>
      <c r="B140" s="41"/>
      <c r="C140" s="265" t="s">
        <v>573</v>
      </c>
      <c r="D140" s="265" t="s">
        <v>521</v>
      </c>
      <c r="E140" s="266" t="s">
        <v>1091</v>
      </c>
      <c r="F140" s="267" t="s">
        <v>1092</v>
      </c>
      <c r="G140" s="268" t="s">
        <v>146</v>
      </c>
      <c r="H140" s="269">
        <v>0.69999999999999996</v>
      </c>
      <c r="I140" s="270"/>
      <c r="J140" s="271">
        <f>ROUND(I140*H140,2)</f>
        <v>0</v>
      </c>
      <c r="K140" s="267" t="s">
        <v>1017</v>
      </c>
      <c r="L140" s="272"/>
      <c r="M140" s="273" t="s">
        <v>19</v>
      </c>
      <c r="N140" s="274" t="s">
        <v>47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524</v>
      </c>
      <c r="AT140" s="225" t="s">
        <v>521</v>
      </c>
      <c r="AU140" s="225" t="s">
        <v>84</v>
      </c>
      <c r="AY140" s="19" t="s">
        <v>140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84</v>
      </c>
      <c r="BK140" s="226">
        <f>ROUND(I140*H140,2)</f>
        <v>0</v>
      </c>
      <c r="BL140" s="19" t="s">
        <v>418</v>
      </c>
      <c r="BM140" s="225" t="s">
        <v>1093</v>
      </c>
    </row>
    <row r="141" s="12" customFormat="1" ht="25.92" customHeight="1">
      <c r="A141" s="12"/>
      <c r="B141" s="198"/>
      <c r="C141" s="199"/>
      <c r="D141" s="200" t="s">
        <v>75</v>
      </c>
      <c r="E141" s="201" t="s">
        <v>1094</v>
      </c>
      <c r="F141" s="201" t="s">
        <v>1095</v>
      </c>
      <c r="G141" s="199"/>
      <c r="H141" s="199"/>
      <c r="I141" s="202"/>
      <c r="J141" s="203">
        <f>BK141</f>
        <v>0</v>
      </c>
      <c r="K141" s="199"/>
      <c r="L141" s="204"/>
      <c r="M141" s="205"/>
      <c r="N141" s="206"/>
      <c r="O141" s="206"/>
      <c r="P141" s="207">
        <f>SUM(P142:P148)</f>
        <v>0</v>
      </c>
      <c r="Q141" s="206"/>
      <c r="R141" s="207">
        <f>SUM(R142:R148)</f>
        <v>0</v>
      </c>
      <c r="S141" s="206"/>
      <c r="T141" s="208">
        <f>SUM(T142:T148)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84</v>
      </c>
      <c r="AT141" s="210" t="s">
        <v>75</v>
      </c>
      <c r="AU141" s="210" t="s">
        <v>76</v>
      </c>
      <c r="AY141" s="209" t="s">
        <v>140</v>
      </c>
      <c r="BK141" s="211">
        <f>SUM(BK142:BK148)</f>
        <v>0</v>
      </c>
    </row>
    <row r="142" s="2" customFormat="1" ht="16.5" customHeight="1">
      <c r="A142" s="40"/>
      <c r="B142" s="41"/>
      <c r="C142" s="265" t="s">
        <v>579</v>
      </c>
      <c r="D142" s="265" t="s">
        <v>521</v>
      </c>
      <c r="E142" s="266" t="s">
        <v>1096</v>
      </c>
      <c r="F142" s="267" t="s">
        <v>1097</v>
      </c>
      <c r="G142" s="268" t="s">
        <v>517</v>
      </c>
      <c r="H142" s="269">
        <v>16</v>
      </c>
      <c r="I142" s="270"/>
      <c r="J142" s="271">
        <f>ROUND(I142*H142,2)</f>
        <v>0</v>
      </c>
      <c r="K142" s="267" t="s">
        <v>1017</v>
      </c>
      <c r="L142" s="272"/>
      <c r="M142" s="273" t="s">
        <v>19</v>
      </c>
      <c r="N142" s="274" t="s">
        <v>47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524</v>
      </c>
      <c r="AT142" s="225" t="s">
        <v>521</v>
      </c>
      <c r="AU142" s="225" t="s">
        <v>84</v>
      </c>
      <c r="AY142" s="19" t="s">
        <v>140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84</v>
      </c>
      <c r="BK142" s="226">
        <f>ROUND(I142*H142,2)</f>
        <v>0</v>
      </c>
      <c r="BL142" s="19" t="s">
        <v>418</v>
      </c>
      <c r="BM142" s="225" t="s">
        <v>1098</v>
      </c>
    </row>
    <row r="143" s="2" customFormat="1" ht="16.5" customHeight="1">
      <c r="A143" s="40"/>
      <c r="B143" s="41"/>
      <c r="C143" s="265" t="s">
        <v>584</v>
      </c>
      <c r="D143" s="265" t="s">
        <v>521</v>
      </c>
      <c r="E143" s="266" t="s">
        <v>1099</v>
      </c>
      <c r="F143" s="267" t="s">
        <v>1100</v>
      </c>
      <c r="G143" s="268" t="s">
        <v>517</v>
      </c>
      <c r="H143" s="269">
        <v>89</v>
      </c>
      <c r="I143" s="270"/>
      <c r="J143" s="271">
        <f>ROUND(I143*H143,2)</f>
        <v>0</v>
      </c>
      <c r="K143" s="267" t="s">
        <v>1017</v>
      </c>
      <c r="L143" s="272"/>
      <c r="M143" s="273" t="s">
        <v>19</v>
      </c>
      <c r="N143" s="274" t="s">
        <v>47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524</v>
      </c>
      <c r="AT143" s="225" t="s">
        <v>521</v>
      </c>
      <c r="AU143" s="225" t="s">
        <v>84</v>
      </c>
      <c r="AY143" s="19" t="s">
        <v>140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84</v>
      </c>
      <c r="BK143" s="226">
        <f>ROUND(I143*H143,2)</f>
        <v>0</v>
      </c>
      <c r="BL143" s="19" t="s">
        <v>418</v>
      </c>
      <c r="BM143" s="225" t="s">
        <v>1101</v>
      </c>
    </row>
    <row r="144" s="2" customFormat="1" ht="16.5" customHeight="1">
      <c r="A144" s="40"/>
      <c r="B144" s="41"/>
      <c r="C144" s="265" t="s">
        <v>589</v>
      </c>
      <c r="D144" s="265" t="s">
        <v>521</v>
      </c>
      <c r="E144" s="266" t="s">
        <v>1102</v>
      </c>
      <c r="F144" s="267" t="s">
        <v>1103</v>
      </c>
      <c r="G144" s="268" t="s">
        <v>517</v>
      </c>
      <c r="H144" s="269">
        <v>22</v>
      </c>
      <c r="I144" s="270"/>
      <c r="J144" s="271">
        <f>ROUND(I144*H144,2)</f>
        <v>0</v>
      </c>
      <c r="K144" s="267" t="s">
        <v>1017</v>
      </c>
      <c r="L144" s="272"/>
      <c r="M144" s="273" t="s">
        <v>19</v>
      </c>
      <c r="N144" s="274" t="s">
        <v>47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524</v>
      </c>
      <c r="AT144" s="225" t="s">
        <v>521</v>
      </c>
      <c r="AU144" s="225" t="s">
        <v>84</v>
      </c>
      <c r="AY144" s="19" t="s">
        <v>140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84</v>
      </c>
      <c r="BK144" s="226">
        <f>ROUND(I144*H144,2)</f>
        <v>0</v>
      </c>
      <c r="BL144" s="19" t="s">
        <v>418</v>
      </c>
      <c r="BM144" s="225" t="s">
        <v>1104</v>
      </c>
    </row>
    <row r="145" s="2" customFormat="1" ht="16.5" customHeight="1">
      <c r="A145" s="40"/>
      <c r="B145" s="41"/>
      <c r="C145" s="265" t="s">
        <v>596</v>
      </c>
      <c r="D145" s="265" t="s">
        <v>521</v>
      </c>
      <c r="E145" s="266" t="s">
        <v>1105</v>
      </c>
      <c r="F145" s="267" t="s">
        <v>1106</v>
      </c>
      <c r="G145" s="268" t="s">
        <v>517</v>
      </c>
      <c r="H145" s="269">
        <v>72</v>
      </c>
      <c r="I145" s="270"/>
      <c r="J145" s="271">
        <f>ROUND(I145*H145,2)</f>
        <v>0</v>
      </c>
      <c r="K145" s="267" t="s">
        <v>1017</v>
      </c>
      <c r="L145" s="272"/>
      <c r="M145" s="273" t="s">
        <v>19</v>
      </c>
      <c r="N145" s="274" t="s">
        <v>47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524</v>
      </c>
      <c r="AT145" s="225" t="s">
        <v>521</v>
      </c>
      <c r="AU145" s="225" t="s">
        <v>84</v>
      </c>
      <c r="AY145" s="19" t="s">
        <v>140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84</v>
      </c>
      <c r="BK145" s="226">
        <f>ROUND(I145*H145,2)</f>
        <v>0</v>
      </c>
      <c r="BL145" s="19" t="s">
        <v>418</v>
      </c>
      <c r="BM145" s="225" t="s">
        <v>1107</v>
      </c>
    </row>
    <row r="146" s="2" customFormat="1" ht="16.5" customHeight="1">
      <c r="A146" s="40"/>
      <c r="B146" s="41"/>
      <c r="C146" s="265" t="s">
        <v>602</v>
      </c>
      <c r="D146" s="265" t="s">
        <v>521</v>
      </c>
      <c r="E146" s="266" t="s">
        <v>1108</v>
      </c>
      <c r="F146" s="267" t="s">
        <v>1109</v>
      </c>
      <c r="G146" s="268" t="s">
        <v>517</v>
      </c>
      <c r="H146" s="269">
        <v>18</v>
      </c>
      <c r="I146" s="270"/>
      <c r="J146" s="271">
        <f>ROUND(I146*H146,2)</f>
        <v>0</v>
      </c>
      <c r="K146" s="267" t="s">
        <v>1017</v>
      </c>
      <c r="L146" s="272"/>
      <c r="M146" s="273" t="s">
        <v>19</v>
      </c>
      <c r="N146" s="274" t="s">
        <v>47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524</v>
      </c>
      <c r="AT146" s="225" t="s">
        <v>521</v>
      </c>
      <c r="AU146" s="225" t="s">
        <v>84</v>
      </c>
      <c r="AY146" s="19" t="s">
        <v>140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84</v>
      </c>
      <c r="BK146" s="226">
        <f>ROUND(I146*H146,2)</f>
        <v>0</v>
      </c>
      <c r="BL146" s="19" t="s">
        <v>418</v>
      </c>
      <c r="BM146" s="225" t="s">
        <v>1110</v>
      </c>
    </row>
    <row r="147" s="2" customFormat="1" ht="16.5" customHeight="1">
      <c r="A147" s="40"/>
      <c r="B147" s="41"/>
      <c r="C147" s="265" t="s">
        <v>609</v>
      </c>
      <c r="D147" s="265" t="s">
        <v>521</v>
      </c>
      <c r="E147" s="266" t="s">
        <v>1111</v>
      </c>
      <c r="F147" s="267" t="s">
        <v>1112</v>
      </c>
      <c r="G147" s="268" t="s">
        <v>517</v>
      </c>
      <c r="H147" s="269">
        <v>7</v>
      </c>
      <c r="I147" s="270"/>
      <c r="J147" s="271">
        <f>ROUND(I147*H147,2)</f>
        <v>0</v>
      </c>
      <c r="K147" s="267" t="s">
        <v>1017</v>
      </c>
      <c r="L147" s="272"/>
      <c r="M147" s="273" t="s">
        <v>19</v>
      </c>
      <c r="N147" s="274" t="s">
        <v>47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524</v>
      </c>
      <c r="AT147" s="225" t="s">
        <v>521</v>
      </c>
      <c r="AU147" s="225" t="s">
        <v>84</v>
      </c>
      <c r="AY147" s="19" t="s">
        <v>140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84</v>
      </c>
      <c r="BK147" s="226">
        <f>ROUND(I147*H147,2)</f>
        <v>0</v>
      </c>
      <c r="BL147" s="19" t="s">
        <v>418</v>
      </c>
      <c r="BM147" s="225" t="s">
        <v>1113</v>
      </c>
    </row>
    <row r="148" s="2" customFormat="1" ht="16.5" customHeight="1">
      <c r="A148" s="40"/>
      <c r="B148" s="41"/>
      <c r="C148" s="265" t="s">
        <v>620</v>
      </c>
      <c r="D148" s="265" t="s">
        <v>521</v>
      </c>
      <c r="E148" s="266" t="s">
        <v>1114</v>
      </c>
      <c r="F148" s="267" t="s">
        <v>1115</v>
      </c>
      <c r="G148" s="268" t="s">
        <v>517</v>
      </c>
      <c r="H148" s="269">
        <v>224</v>
      </c>
      <c r="I148" s="270"/>
      <c r="J148" s="271">
        <f>ROUND(I148*H148,2)</f>
        <v>0</v>
      </c>
      <c r="K148" s="267" t="s">
        <v>1017</v>
      </c>
      <c r="L148" s="272"/>
      <c r="M148" s="273" t="s">
        <v>19</v>
      </c>
      <c r="N148" s="274" t="s">
        <v>47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524</v>
      </c>
      <c r="AT148" s="225" t="s">
        <v>521</v>
      </c>
      <c r="AU148" s="225" t="s">
        <v>84</v>
      </c>
      <c r="AY148" s="19" t="s">
        <v>140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84</v>
      </c>
      <c r="BK148" s="226">
        <f>ROUND(I148*H148,2)</f>
        <v>0</v>
      </c>
      <c r="BL148" s="19" t="s">
        <v>418</v>
      </c>
      <c r="BM148" s="225" t="s">
        <v>1116</v>
      </c>
    </row>
    <row r="149" s="12" customFormat="1" ht="25.92" customHeight="1">
      <c r="A149" s="12"/>
      <c r="B149" s="198"/>
      <c r="C149" s="199"/>
      <c r="D149" s="200" t="s">
        <v>75</v>
      </c>
      <c r="E149" s="201" t="s">
        <v>1117</v>
      </c>
      <c r="F149" s="201" t="s">
        <v>1118</v>
      </c>
      <c r="G149" s="199"/>
      <c r="H149" s="199"/>
      <c r="I149" s="202"/>
      <c r="J149" s="203">
        <f>BK149</f>
        <v>0</v>
      </c>
      <c r="K149" s="199"/>
      <c r="L149" s="204"/>
      <c r="M149" s="205"/>
      <c r="N149" s="206"/>
      <c r="O149" s="206"/>
      <c r="P149" s="207">
        <f>P150</f>
        <v>0</v>
      </c>
      <c r="Q149" s="206"/>
      <c r="R149" s="207">
        <f>R150</f>
        <v>0</v>
      </c>
      <c r="S149" s="206"/>
      <c r="T149" s="208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84</v>
      </c>
      <c r="AT149" s="210" t="s">
        <v>75</v>
      </c>
      <c r="AU149" s="210" t="s">
        <v>76</v>
      </c>
      <c r="AY149" s="209" t="s">
        <v>140</v>
      </c>
      <c r="BK149" s="211">
        <f>BK150</f>
        <v>0</v>
      </c>
    </row>
    <row r="150" s="2" customFormat="1" ht="21.75" customHeight="1">
      <c r="A150" s="40"/>
      <c r="B150" s="41"/>
      <c r="C150" s="265" t="s">
        <v>625</v>
      </c>
      <c r="D150" s="265" t="s">
        <v>521</v>
      </c>
      <c r="E150" s="266" t="s">
        <v>1119</v>
      </c>
      <c r="F150" s="267" t="s">
        <v>1120</v>
      </c>
      <c r="G150" s="268" t="s">
        <v>517</v>
      </c>
      <c r="H150" s="269">
        <v>2</v>
      </c>
      <c r="I150" s="270"/>
      <c r="J150" s="271">
        <f>ROUND(I150*H150,2)</f>
        <v>0</v>
      </c>
      <c r="K150" s="267" t="s">
        <v>1017</v>
      </c>
      <c r="L150" s="272"/>
      <c r="M150" s="273" t="s">
        <v>19</v>
      </c>
      <c r="N150" s="274" t="s">
        <v>47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524</v>
      </c>
      <c r="AT150" s="225" t="s">
        <v>521</v>
      </c>
      <c r="AU150" s="225" t="s">
        <v>84</v>
      </c>
      <c r="AY150" s="19" t="s">
        <v>140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84</v>
      </c>
      <c r="BK150" s="226">
        <f>ROUND(I150*H150,2)</f>
        <v>0</v>
      </c>
      <c r="BL150" s="19" t="s">
        <v>418</v>
      </c>
      <c r="BM150" s="225" t="s">
        <v>1121</v>
      </c>
    </row>
    <row r="151" s="12" customFormat="1" ht="25.92" customHeight="1">
      <c r="A151" s="12"/>
      <c r="B151" s="198"/>
      <c r="C151" s="199"/>
      <c r="D151" s="200" t="s">
        <v>75</v>
      </c>
      <c r="E151" s="201" t="s">
        <v>1122</v>
      </c>
      <c r="F151" s="201" t="s">
        <v>1123</v>
      </c>
      <c r="G151" s="199"/>
      <c r="H151" s="199"/>
      <c r="I151" s="202"/>
      <c r="J151" s="203">
        <f>BK151</f>
        <v>0</v>
      </c>
      <c r="K151" s="199"/>
      <c r="L151" s="204"/>
      <c r="M151" s="205"/>
      <c r="N151" s="206"/>
      <c r="O151" s="206"/>
      <c r="P151" s="207">
        <f>SUM(P152:P156)</f>
        <v>0</v>
      </c>
      <c r="Q151" s="206"/>
      <c r="R151" s="207">
        <f>SUM(R152:R156)</f>
        <v>0</v>
      </c>
      <c r="S151" s="206"/>
      <c r="T151" s="208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84</v>
      </c>
      <c r="AT151" s="210" t="s">
        <v>75</v>
      </c>
      <c r="AU151" s="210" t="s">
        <v>76</v>
      </c>
      <c r="AY151" s="209" t="s">
        <v>140</v>
      </c>
      <c r="BK151" s="211">
        <f>SUM(BK152:BK156)</f>
        <v>0</v>
      </c>
    </row>
    <row r="152" s="2" customFormat="1" ht="24.15" customHeight="1">
      <c r="A152" s="40"/>
      <c r="B152" s="41"/>
      <c r="C152" s="265" t="s">
        <v>630</v>
      </c>
      <c r="D152" s="265" t="s">
        <v>521</v>
      </c>
      <c r="E152" s="266" t="s">
        <v>1124</v>
      </c>
      <c r="F152" s="267" t="s">
        <v>1125</v>
      </c>
      <c r="G152" s="268" t="s">
        <v>362</v>
      </c>
      <c r="H152" s="269">
        <v>3360</v>
      </c>
      <c r="I152" s="270"/>
      <c r="J152" s="271">
        <f>ROUND(I152*H152,2)</f>
        <v>0</v>
      </c>
      <c r="K152" s="267" t="s">
        <v>1017</v>
      </c>
      <c r="L152" s="272"/>
      <c r="M152" s="273" t="s">
        <v>19</v>
      </c>
      <c r="N152" s="274" t="s">
        <v>47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524</v>
      </c>
      <c r="AT152" s="225" t="s">
        <v>521</v>
      </c>
      <c r="AU152" s="225" t="s">
        <v>84</v>
      </c>
      <c r="AY152" s="19" t="s">
        <v>140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84</v>
      </c>
      <c r="BK152" s="226">
        <f>ROUND(I152*H152,2)</f>
        <v>0</v>
      </c>
      <c r="BL152" s="19" t="s">
        <v>418</v>
      </c>
      <c r="BM152" s="225" t="s">
        <v>1126</v>
      </c>
    </row>
    <row r="153" s="2" customFormat="1" ht="24.15" customHeight="1">
      <c r="A153" s="40"/>
      <c r="B153" s="41"/>
      <c r="C153" s="265" t="s">
        <v>635</v>
      </c>
      <c r="D153" s="265" t="s">
        <v>521</v>
      </c>
      <c r="E153" s="266" t="s">
        <v>1127</v>
      </c>
      <c r="F153" s="267" t="s">
        <v>1128</v>
      </c>
      <c r="G153" s="268" t="s">
        <v>362</v>
      </c>
      <c r="H153" s="269">
        <v>4032</v>
      </c>
      <c r="I153" s="270"/>
      <c r="J153" s="271">
        <f>ROUND(I153*H153,2)</f>
        <v>0</v>
      </c>
      <c r="K153" s="267" t="s">
        <v>1017</v>
      </c>
      <c r="L153" s="272"/>
      <c r="M153" s="273" t="s">
        <v>19</v>
      </c>
      <c r="N153" s="274" t="s">
        <v>47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524</v>
      </c>
      <c r="AT153" s="225" t="s">
        <v>521</v>
      </c>
      <c r="AU153" s="225" t="s">
        <v>84</v>
      </c>
      <c r="AY153" s="19" t="s">
        <v>140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84</v>
      </c>
      <c r="BK153" s="226">
        <f>ROUND(I153*H153,2)</f>
        <v>0</v>
      </c>
      <c r="BL153" s="19" t="s">
        <v>418</v>
      </c>
      <c r="BM153" s="225" t="s">
        <v>1129</v>
      </c>
    </row>
    <row r="154" s="2" customFormat="1" ht="24.15" customHeight="1">
      <c r="A154" s="40"/>
      <c r="B154" s="41"/>
      <c r="C154" s="265" t="s">
        <v>640</v>
      </c>
      <c r="D154" s="265" t="s">
        <v>521</v>
      </c>
      <c r="E154" s="266" t="s">
        <v>1130</v>
      </c>
      <c r="F154" s="267" t="s">
        <v>1131</v>
      </c>
      <c r="G154" s="268" t="s">
        <v>362</v>
      </c>
      <c r="H154" s="269">
        <v>210</v>
      </c>
      <c r="I154" s="270"/>
      <c r="J154" s="271">
        <f>ROUND(I154*H154,2)</f>
        <v>0</v>
      </c>
      <c r="K154" s="267" t="s">
        <v>1017</v>
      </c>
      <c r="L154" s="272"/>
      <c r="M154" s="273" t="s">
        <v>19</v>
      </c>
      <c r="N154" s="274" t="s">
        <v>47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524</v>
      </c>
      <c r="AT154" s="225" t="s">
        <v>521</v>
      </c>
      <c r="AU154" s="225" t="s">
        <v>84</v>
      </c>
      <c r="AY154" s="19" t="s">
        <v>140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84</v>
      </c>
      <c r="BK154" s="226">
        <f>ROUND(I154*H154,2)</f>
        <v>0</v>
      </c>
      <c r="BL154" s="19" t="s">
        <v>418</v>
      </c>
      <c r="BM154" s="225" t="s">
        <v>1132</v>
      </c>
    </row>
    <row r="155" s="2" customFormat="1" ht="16.5" customHeight="1">
      <c r="A155" s="40"/>
      <c r="B155" s="41"/>
      <c r="C155" s="265" t="s">
        <v>646</v>
      </c>
      <c r="D155" s="265" t="s">
        <v>521</v>
      </c>
      <c r="E155" s="266" t="s">
        <v>1133</v>
      </c>
      <c r="F155" s="267" t="s">
        <v>1134</v>
      </c>
      <c r="G155" s="268" t="s">
        <v>362</v>
      </c>
      <c r="H155" s="269">
        <v>180</v>
      </c>
      <c r="I155" s="270"/>
      <c r="J155" s="271">
        <f>ROUND(I155*H155,2)</f>
        <v>0</v>
      </c>
      <c r="K155" s="267" t="s">
        <v>1017</v>
      </c>
      <c r="L155" s="272"/>
      <c r="M155" s="273" t="s">
        <v>19</v>
      </c>
      <c r="N155" s="274" t="s">
        <v>47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524</v>
      </c>
      <c r="AT155" s="225" t="s">
        <v>521</v>
      </c>
      <c r="AU155" s="225" t="s">
        <v>84</v>
      </c>
      <c r="AY155" s="19" t="s">
        <v>140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84</v>
      </c>
      <c r="BK155" s="226">
        <f>ROUND(I155*H155,2)</f>
        <v>0</v>
      </c>
      <c r="BL155" s="19" t="s">
        <v>418</v>
      </c>
      <c r="BM155" s="225" t="s">
        <v>1135</v>
      </c>
    </row>
    <row r="156" s="2" customFormat="1" ht="16.5" customHeight="1">
      <c r="A156" s="40"/>
      <c r="B156" s="41"/>
      <c r="C156" s="265" t="s">
        <v>652</v>
      </c>
      <c r="D156" s="265" t="s">
        <v>521</v>
      </c>
      <c r="E156" s="266" t="s">
        <v>1136</v>
      </c>
      <c r="F156" s="267" t="s">
        <v>1137</v>
      </c>
      <c r="G156" s="268" t="s">
        <v>362</v>
      </c>
      <c r="H156" s="269">
        <v>60</v>
      </c>
      <c r="I156" s="270"/>
      <c r="J156" s="271">
        <f>ROUND(I156*H156,2)</f>
        <v>0</v>
      </c>
      <c r="K156" s="267" t="s">
        <v>1017</v>
      </c>
      <c r="L156" s="272"/>
      <c r="M156" s="273" t="s">
        <v>19</v>
      </c>
      <c r="N156" s="274" t="s">
        <v>47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524</v>
      </c>
      <c r="AT156" s="225" t="s">
        <v>521</v>
      </c>
      <c r="AU156" s="225" t="s">
        <v>84</v>
      </c>
      <c r="AY156" s="19" t="s">
        <v>140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84</v>
      </c>
      <c r="BK156" s="226">
        <f>ROUND(I156*H156,2)</f>
        <v>0</v>
      </c>
      <c r="BL156" s="19" t="s">
        <v>418</v>
      </c>
      <c r="BM156" s="225" t="s">
        <v>1138</v>
      </c>
    </row>
    <row r="157" s="12" customFormat="1" ht="25.92" customHeight="1">
      <c r="A157" s="12"/>
      <c r="B157" s="198"/>
      <c r="C157" s="199"/>
      <c r="D157" s="200" t="s">
        <v>75</v>
      </c>
      <c r="E157" s="201" t="s">
        <v>1139</v>
      </c>
      <c r="F157" s="201" t="s">
        <v>1140</v>
      </c>
      <c r="G157" s="199"/>
      <c r="H157" s="199"/>
      <c r="I157" s="202"/>
      <c r="J157" s="203">
        <f>BK157</f>
        <v>0</v>
      </c>
      <c r="K157" s="199"/>
      <c r="L157" s="204"/>
      <c r="M157" s="205"/>
      <c r="N157" s="206"/>
      <c r="O157" s="206"/>
      <c r="P157" s="207">
        <f>SUM(P158:P166)</f>
        <v>0</v>
      </c>
      <c r="Q157" s="206"/>
      <c r="R157" s="207">
        <f>SUM(R158:R166)</f>
        <v>0</v>
      </c>
      <c r="S157" s="206"/>
      <c r="T157" s="208">
        <f>SUM(T158:T166)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9" t="s">
        <v>84</v>
      </c>
      <c r="AT157" s="210" t="s">
        <v>75</v>
      </c>
      <c r="AU157" s="210" t="s">
        <v>76</v>
      </c>
      <c r="AY157" s="209" t="s">
        <v>140</v>
      </c>
      <c r="BK157" s="211">
        <f>SUM(BK158:BK166)</f>
        <v>0</v>
      </c>
    </row>
    <row r="158" s="2" customFormat="1" ht="16.5" customHeight="1">
      <c r="A158" s="40"/>
      <c r="B158" s="41"/>
      <c r="C158" s="265" t="s">
        <v>657</v>
      </c>
      <c r="D158" s="265" t="s">
        <v>521</v>
      </c>
      <c r="E158" s="266" t="s">
        <v>1141</v>
      </c>
      <c r="F158" s="267" t="s">
        <v>1142</v>
      </c>
      <c r="G158" s="268" t="s">
        <v>362</v>
      </c>
      <c r="H158" s="269">
        <v>240</v>
      </c>
      <c r="I158" s="270"/>
      <c r="J158" s="271">
        <f>ROUND(I158*H158,2)</f>
        <v>0</v>
      </c>
      <c r="K158" s="267" t="s">
        <v>1017</v>
      </c>
      <c r="L158" s="272"/>
      <c r="M158" s="273" t="s">
        <v>19</v>
      </c>
      <c r="N158" s="274" t="s">
        <v>47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524</v>
      </c>
      <c r="AT158" s="225" t="s">
        <v>521</v>
      </c>
      <c r="AU158" s="225" t="s">
        <v>84</v>
      </c>
      <c r="AY158" s="19" t="s">
        <v>140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84</v>
      </c>
      <c r="BK158" s="226">
        <f>ROUND(I158*H158,2)</f>
        <v>0</v>
      </c>
      <c r="BL158" s="19" t="s">
        <v>418</v>
      </c>
      <c r="BM158" s="225" t="s">
        <v>1143</v>
      </c>
    </row>
    <row r="159" s="2" customFormat="1" ht="16.5" customHeight="1">
      <c r="A159" s="40"/>
      <c r="B159" s="41"/>
      <c r="C159" s="265" t="s">
        <v>666</v>
      </c>
      <c r="D159" s="265" t="s">
        <v>521</v>
      </c>
      <c r="E159" s="266" t="s">
        <v>1144</v>
      </c>
      <c r="F159" s="267" t="s">
        <v>1145</v>
      </c>
      <c r="G159" s="268" t="s">
        <v>362</v>
      </c>
      <c r="H159" s="269">
        <v>270</v>
      </c>
      <c r="I159" s="270"/>
      <c r="J159" s="271">
        <f>ROUND(I159*H159,2)</f>
        <v>0</v>
      </c>
      <c r="K159" s="267" t="s">
        <v>1017</v>
      </c>
      <c r="L159" s="272"/>
      <c r="M159" s="273" t="s">
        <v>19</v>
      </c>
      <c r="N159" s="274" t="s">
        <v>47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524</v>
      </c>
      <c r="AT159" s="225" t="s">
        <v>521</v>
      </c>
      <c r="AU159" s="225" t="s">
        <v>84</v>
      </c>
      <c r="AY159" s="19" t="s">
        <v>140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84</v>
      </c>
      <c r="BK159" s="226">
        <f>ROUND(I159*H159,2)</f>
        <v>0</v>
      </c>
      <c r="BL159" s="19" t="s">
        <v>418</v>
      </c>
      <c r="BM159" s="225" t="s">
        <v>1146</v>
      </c>
    </row>
    <row r="160" s="2" customFormat="1" ht="16.5" customHeight="1">
      <c r="A160" s="40"/>
      <c r="B160" s="41"/>
      <c r="C160" s="265" t="s">
        <v>677</v>
      </c>
      <c r="D160" s="265" t="s">
        <v>521</v>
      </c>
      <c r="E160" s="266" t="s">
        <v>1064</v>
      </c>
      <c r="F160" s="267" t="s">
        <v>1065</v>
      </c>
      <c r="G160" s="268" t="s">
        <v>517</v>
      </c>
      <c r="H160" s="269">
        <v>29</v>
      </c>
      <c r="I160" s="270"/>
      <c r="J160" s="271">
        <f>ROUND(I160*H160,2)</f>
        <v>0</v>
      </c>
      <c r="K160" s="267" t="s">
        <v>1017</v>
      </c>
      <c r="L160" s="272"/>
      <c r="M160" s="273" t="s">
        <v>19</v>
      </c>
      <c r="N160" s="274" t="s">
        <v>47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524</v>
      </c>
      <c r="AT160" s="225" t="s">
        <v>521</v>
      </c>
      <c r="AU160" s="225" t="s">
        <v>84</v>
      </c>
      <c r="AY160" s="19" t="s">
        <v>140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84</v>
      </c>
      <c r="BK160" s="226">
        <f>ROUND(I160*H160,2)</f>
        <v>0</v>
      </c>
      <c r="BL160" s="19" t="s">
        <v>418</v>
      </c>
      <c r="BM160" s="225" t="s">
        <v>1147</v>
      </c>
    </row>
    <row r="161" s="2" customFormat="1" ht="16.5" customHeight="1">
      <c r="A161" s="40"/>
      <c r="B161" s="41"/>
      <c r="C161" s="265" t="s">
        <v>684</v>
      </c>
      <c r="D161" s="265" t="s">
        <v>521</v>
      </c>
      <c r="E161" s="266" t="s">
        <v>1060</v>
      </c>
      <c r="F161" s="267" t="s">
        <v>1061</v>
      </c>
      <c r="G161" s="268" t="s">
        <v>517</v>
      </c>
      <c r="H161" s="269">
        <v>24</v>
      </c>
      <c r="I161" s="270"/>
      <c r="J161" s="271">
        <f>ROUND(I161*H161,2)</f>
        <v>0</v>
      </c>
      <c r="K161" s="267" t="s">
        <v>1017</v>
      </c>
      <c r="L161" s="272"/>
      <c r="M161" s="273" t="s">
        <v>19</v>
      </c>
      <c r="N161" s="274" t="s">
        <v>47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524</v>
      </c>
      <c r="AT161" s="225" t="s">
        <v>521</v>
      </c>
      <c r="AU161" s="225" t="s">
        <v>84</v>
      </c>
      <c r="AY161" s="19" t="s">
        <v>140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84</v>
      </c>
      <c r="BK161" s="226">
        <f>ROUND(I161*H161,2)</f>
        <v>0</v>
      </c>
      <c r="BL161" s="19" t="s">
        <v>418</v>
      </c>
      <c r="BM161" s="225" t="s">
        <v>1148</v>
      </c>
    </row>
    <row r="162" s="2" customFormat="1" ht="16.5" customHeight="1">
      <c r="A162" s="40"/>
      <c r="B162" s="41"/>
      <c r="C162" s="265" t="s">
        <v>691</v>
      </c>
      <c r="D162" s="265" t="s">
        <v>521</v>
      </c>
      <c r="E162" s="266" t="s">
        <v>1149</v>
      </c>
      <c r="F162" s="267" t="s">
        <v>1150</v>
      </c>
      <c r="G162" s="268" t="s">
        <v>362</v>
      </c>
      <c r="H162" s="269">
        <v>700</v>
      </c>
      <c r="I162" s="270"/>
      <c r="J162" s="271">
        <f>ROUND(I162*H162,2)</f>
        <v>0</v>
      </c>
      <c r="K162" s="267" t="s">
        <v>1017</v>
      </c>
      <c r="L162" s="272"/>
      <c r="M162" s="273" t="s">
        <v>19</v>
      </c>
      <c r="N162" s="274" t="s">
        <v>47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524</v>
      </c>
      <c r="AT162" s="225" t="s">
        <v>521</v>
      </c>
      <c r="AU162" s="225" t="s">
        <v>84</v>
      </c>
      <c r="AY162" s="19" t="s">
        <v>140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84</v>
      </c>
      <c r="BK162" s="226">
        <f>ROUND(I162*H162,2)</f>
        <v>0</v>
      </c>
      <c r="BL162" s="19" t="s">
        <v>418</v>
      </c>
      <c r="BM162" s="225" t="s">
        <v>1151</v>
      </c>
    </row>
    <row r="163" s="2" customFormat="1" ht="16.5" customHeight="1">
      <c r="A163" s="40"/>
      <c r="B163" s="41"/>
      <c r="C163" s="265" t="s">
        <v>706</v>
      </c>
      <c r="D163" s="265" t="s">
        <v>521</v>
      </c>
      <c r="E163" s="266" t="s">
        <v>1152</v>
      </c>
      <c r="F163" s="267" t="s">
        <v>1153</v>
      </c>
      <c r="G163" s="268" t="s">
        <v>517</v>
      </c>
      <c r="H163" s="269">
        <v>10</v>
      </c>
      <c r="I163" s="270"/>
      <c r="J163" s="271">
        <f>ROUND(I163*H163,2)</f>
        <v>0</v>
      </c>
      <c r="K163" s="267" t="s">
        <v>1017</v>
      </c>
      <c r="L163" s="272"/>
      <c r="M163" s="273" t="s">
        <v>19</v>
      </c>
      <c r="N163" s="274" t="s">
        <v>47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524</v>
      </c>
      <c r="AT163" s="225" t="s">
        <v>521</v>
      </c>
      <c r="AU163" s="225" t="s">
        <v>84</v>
      </c>
      <c r="AY163" s="19" t="s">
        <v>140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84</v>
      </c>
      <c r="BK163" s="226">
        <f>ROUND(I163*H163,2)</f>
        <v>0</v>
      </c>
      <c r="BL163" s="19" t="s">
        <v>418</v>
      </c>
      <c r="BM163" s="225" t="s">
        <v>1154</v>
      </c>
    </row>
    <row r="164" s="2" customFormat="1" ht="16.5" customHeight="1">
      <c r="A164" s="40"/>
      <c r="B164" s="41"/>
      <c r="C164" s="265" t="s">
        <v>711</v>
      </c>
      <c r="D164" s="265" t="s">
        <v>521</v>
      </c>
      <c r="E164" s="266" t="s">
        <v>1155</v>
      </c>
      <c r="F164" s="267" t="s">
        <v>1156</v>
      </c>
      <c r="G164" s="268" t="s">
        <v>517</v>
      </c>
      <c r="H164" s="269">
        <v>8</v>
      </c>
      <c r="I164" s="270"/>
      <c r="J164" s="271">
        <f>ROUND(I164*H164,2)</f>
        <v>0</v>
      </c>
      <c r="K164" s="267" t="s">
        <v>1017</v>
      </c>
      <c r="L164" s="272"/>
      <c r="M164" s="273" t="s">
        <v>19</v>
      </c>
      <c r="N164" s="274" t="s">
        <v>47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524</v>
      </c>
      <c r="AT164" s="225" t="s">
        <v>521</v>
      </c>
      <c r="AU164" s="225" t="s">
        <v>84</v>
      </c>
      <c r="AY164" s="19" t="s">
        <v>140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84</v>
      </c>
      <c r="BK164" s="226">
        <f>ROUND(I164*H164,2)</f>
        <v>0</v>
      </c>
      <c r="BL164" s="19" t="s">
        <v>418</v>
      </c>
      <c r="BM164" s="225" t="s">
        <v>1157</v>
      </c>
    </row>
    <row r="165" s="2" customFormat="1" ht="16.5" customHeight="1">
      <c r="A165" s="40"/>
      <c r="B165" s="41"/>
      <c r="C165" s="265" t="s">
        <v>716</v>
      </c>
      <c r="D165" s="265" t="s">
        <v>521</v>
      </c>
      <c r="E165" s="266" t="s">
        <v>1158</v>
      </c>
      <c r="F165" s="267" t="s">
        <v>1159</v>
      </c>
      <c r="G165" s="268" t="s">
        <v>517</v>
      </c>
      <c r="H165" s="269">
        <v>4</v>
      </c>
      <c r="I165" s="270"/>
      <c r="J165" s="271">
        <f>ROUND(I165*H165,2)</f>
        <v>0</v>
      </c>
      <c r="K165" s="267" t="s">
        <v>1017</v>
      </c>
      <c r="L165" s="272"/>
      <c r="M165" s="273" t="s">
        <v>19</v>
      </c>
      <c r="N165" s="274" t="s">
        <v>47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524</v>
      </c>
      <c r="AT165" s="225" t="s">
        <v>521</v>
      </c>
      <c r="AU165" s="225" t="s">
        <v>84</v>
      </c>
      <c r="AY165" s="19" t="s">
        <v>140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84</v>
      </c>
      <c r="BK165" s="226">
        <f>ROUND(I165*H165,2)</f>
        <v>0</v>
      </c>
      <c r="BL165" s="19" t="s">
        <v>418</v>
      </c>
      <c r="BM165" s="225" t="s">
        <v>1160</v>
      </c>
    </row>
    <row r="166" s="2" customFormat="1" ht="24.15" customHeight="1">
      <c r="A166" s="40"/>
      <c r="B166" s="41"/>
      <c r="C166" s="265" t="s">
        <v>721</v>
      </c>
      <c r="D166" s="278" t="s">
        <v>521</v>
      </c>
      <c r="E166" s="266" t="s">
        <v>1161</v>
      </c>
      <c r="F166" s="267" t="s">
        <v>1162</v>
      </c>
      <c r="G166" s="268" t="s">
        <v>543</v>
      </c>
      <c r="H166" s="269">
        <v>1</v>
      </c>
      <c r="I166" s="270"/>
      <c r="J166" s="271">
        <f>ROUND(I166*H166,2)</f>
        <v>0</v>
      </c>
      <c r="K166" s="267" t="s">
        <v>19</v>
      </c>
      <c r="L166" s="272"/>
      <c r="M166" s="273" t="s">
        <v>19</v>
      </c>
      <c r="N166" s="274" t="s">
        <v>47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524</v>
      </c>
      <c r="AT166" s="225" t="s">
        <v>521</v>
      </c>
      <c r="AU166" s="225" t="s">
        <v>84</v>
      </c>
      <c r="AY166" s="19" t="s">
        <v>140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84</v>
      </c>
      <c r="BK166" s="226">
        <f>ROUND(I166*H166,2)</f>
        <v>0</v>
      </c>
      <c r="BL166" s="19" t="s">
        <v>418</v>
      </c>
      <c r="BM166" s="225" t="s">
        <v>1163</v>
      </c>
    </row>
    <row r="167" s="12" customFormat="1" ht="25.92" customHeight="1">
      <c r="A167" s="12"/>
      <c r="B167" s="198"/>
      <c r="C167" s="199"/>
      <c r="D167" s="200" t="s">
        <v>75</v>
      </c>
      <c r="E167" s="201" t="s">
        <v>1164</v>
      </c>
      <c r="F167" s="201" t="s">
        <v>1165</v>
      </c>
      <c r="G167" s="199"/>
      <c r="H167" s="199"/>
      <c r="I167" s="202"/>
      <c r="J167" s="203">
        <f>BK167</f>
        <v>0</v>
      </c>
      <c r="K167" s="199"/>
      <c r="L167" s="204"/>
      <c r="M167" s="205"/>
      <c r="N167" s="206"/>
      <c r="O167" s="206"/>
      <c r="P167" s="207">
        <f>P168</f>
        <v>0</v>
      </c>
      <c r="Q167" s="206"/>
      <c r="R167" s="207">
        <f>R168</f>
        <v>0</v>
      </c>
      <c r="S167" s="206"/>
      <c r="T167" s="208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9" t="s">
        <v>84</v>
      </c>
      <c r="AT167" s="210" t="s">
        <v>75</v>
      </c>
      <c r="AU167" s="210" t="s">
        <v>76</v>
      </c>
      <c r="AY167" s="209" t="s">
        <v>140</v>
      </c>
      <c r="BK167" s="211">
        <f>BK168</f>
        <v>0</v>
      </c>
    </row>
    <row r="168" s="2" customFormat="1" ht="37.8" customHeight="1">
      <c r="A168" s="40"/>
      <c r="B168" s="41"/>
      <c r="C168" s="265" t="s">
        <v>730</v>
      </c>
      <c r="D168" s="265" t="s">
        <v>521</v>
      </c>
      <c r="E168" s="266" t="s">
        <v>1166</v>
      </c>
      <c r="F168" s="267" t="s">
        <v>1167</v>
      </c>
      <c r="G168" s="268" t="s">
        <v>517</v>
      </c>
      <c r="H168" s="269">
        <v>1</v>
      </c>
      <c r="I168" s="270"/>
      <c r="J168" s="271">
        <f>ROUND(I168*H168,2)</f>
        <v>0</v>
      </c>
      <c r="K168" s="267" t="s">
        <v>1017</v>
      </c>
      <c r="L168" s="272"/>
      <c r="M168" s="283" t="s">
        <v>19</v>
      </c>
      <c r="N168" s="284" t="s">
        <v>47</v>
      </c>
      <c r="O168" s="281"/>
      <c r="P168" s="285">
        <f>O168*H168</f>
        <v>0</v>
      </c>
      <c r="Q168" s="285">
        <v>0</v>
      </c>
      <c r="R168" s="285">
        <f>Q168*H168</f>
        <v>0</v>
      </c>
      <c r="S168" s="285">
        <v>0</v>
      </c>
      <c r="T168" s="28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524</v>
      </c>
      <c r="AT168" s="225" t="s">
        <v>521</v>
      </c>
      <c r="AU168" s="225" t="s">
        <v>84</v>
      </c>
      <c r="AY168" s="19" t="s">
        <v>140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84</v>
      </c>
      <c r="BK168" s="226">
        <f>ROUND(I168*H168,2)</f>
        <v>0</v>
      </c>
      <c r="BL168" s="19" t="s">
        <v>418</v>
      </c>
      <c r="BM168" s="225" t="s">
        <v>1168</v>
      </c>
    </row>
    <row r="169" s="2" customFormat="1" ht="6.96" customHeight="1">
      <c r="A169" s="40"/>
      <c r="B169" s="61"/>
      <c r="C169" s="62"/>
      <c r="D169" s="62"/>
      <c r="E169" s="62"/>
      <c r="F169" s="62"/>
      <c r="G169" s="62"/>
      <c r="H169" s="62"/>
      <c r="I169" s="62"/>
      <c r="J169" s="62"/>
      <c r="K169" s="62"/>
      <c r="L169" s="46"/>
      <c r="M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</row>
  </sheetData>
  <sheetProtection sheet="1" autoFilter="0" formatColumns="0" formatRows="0" objects="1" scenarios="1" spinCount="100000" saltValue="q10/2bgcAexLgki14QPIvN0BoWP6Y1esebCxihZeBnbbu9QdBYuDvmLIP2CSeba8EOuU+MPFchiSbRzi4IB94Q==" hashValue="lwrjH4rSgIli/P5scYrzmfUc4jFhulXTDyMnyHLAl2RzR6YMV+NWw8sYIMCm/HopD8PESDGe3hhQSkuE9PXAqg==" algorithmName="SHA-512" password="CC35"/>
  <autoFilter ref="C94:K16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86</v>
      </c>
    </row>
    <row r="4" s="1" customFormat="1" ht="24.96" customHeight="1">
      <c r="B4" s="22"/>
      <c r="D4" s="142" t="s">
        <v>107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Revitalizace prostor budovy UX - 2np</v>
      </c>
      <c r="F7" s="144"/>
      <c r="G7" s="144"/>
      <c r="H7" s="144"/>
      <c r="L7" s="22"/>
    </row>
    <row r="8" s="1" customFormat="1" ht="12" customHeight="1">
      <c r="B8" s="22"/>
      <c r="D8" s="144" t="s">
        <v>108</v>
      </c>
      <c r="L8" s="22"/>
    </row>
    <row r="9" s="2" customFormat="1" ht="16.5" customHeight="1">
      <c r="A9" s="40"/>
      <c r="B9" s="46"/>
      <c r="C9" s="40"/>
      <c r="D9" s="40"/>
      <c r="E9" s="145" t="s">
        <v>998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999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1169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14. 5. 2024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32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4" t="s">
        <v>28</v>
      </c>
      <c r="J23" s="135" t="s">
        <v>34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1001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40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1002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42</v>
      </c>
      <c r="E32" s="40"/>
      <c r="F32" s="40"/>
      <c r="G32" s="40"/>
      <c r="H32" s="40"/>
      <c r="I32" s="40"/>
      <c r="J32" s="155">
        <f>ROUND(J95,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44</v>
      </c>
      <c r="G34" s="40"/>
      <c r="H34" s="40"/>
      <c r="I34" s="156" t="s">
        <v>43</v>
      </c>
      <c r="J34" s="156" t="s">
        <v>45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46</v>
      </c>
      <c r="E35" s="144" t="s">
        <v>47</v>
      </c>
      <c r="F35" s="158">
        <f>ROUND((SUM(BE95:BE187)),  2)</f>
        <v>0</v>
      </c>
      <c r="G35" s="40"/>
      <c r="H35" s="40"/>
      <c r="I35" s="159">
        <v>0.20999999999999999</v>
      </c>
      <c r="J35" s="158">
        <f>ROUND(((SUM(BE95:BE187))*I35),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48</v>
      </c>
      <c r="F36" s="158">
        <f>ROUND((SUM(BF95:BF187)),  2)</f>
        <v>0</v>
      </c>
      <c r="G36" s="40"/>
      <c r="H36" s="40"/>
      <c r="I36" s="159">
        <v>0.12</v>
      </c>
      <c r="J36" s="158">
        <f>ROUND(((SUM(BF95:BF187))*I36),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49</v>
      </c>
      <c r="F37" s="158">
        <f>ROUND((SUM(BG95:BG187)),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50</v>
      </c>
      <c r="F38" s="158">
        <f>ROUND((SUM(BH95:BH187)),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51</v>
      </c>
      <c r="F39" s="158">
        <f>ROUND((SUM(BI95:BI187)),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Revitalizace prostor budovy UX - 2np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998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999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PP022432 - Elektroinstalace - montáž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Univerzitní ul., ZČU Plzeň - Bory</v>
      </c>
      <c r="G56" s="42"/>
      <c r="H56" s="42"/>
      <c r="I56" s="34" t="s">
        <v>23</v>
      </c>
      <c r="J56" s="74" t="str">
        <f>IF(J14="","",J14)</f>
        <v>14. 5. 2024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ZČU v Plzni, Univerzitní 2732/8, Plzeň 301 00</v>
      </c>
      <c r="G58" s="42"/>
      <c r="H58" s="42"/>
      <c r="I58" s="34" t="s">
        <v>31</v>
      </c>
      <c r="J58" s="38" t="str">
        <f>E23</f>
        <v>PilsProjekt s.r.o., Částkova 74, 326 00 Plzeň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ing. Ivan Kobza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111</v>
      </c>
      <c r="D61" s="173"/>
      <c r="E61" s="173"/>
      <c r="F61" s="173"/>
      <c r="G61" s="173"/>
      <c r="H61" s="173"/>
      <c r="I61" s="173"/>
      <c r="J61" s="174" t="s">
        <v>112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74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113</v>
      </c>
    </row>
    <row r="64" s="9" customFormat="1" ht="24.96" customHeight="1">
      <c r="A64" s="9"/>
      <c r="B64" s="176"/>
      <c r="C64" s="177"/>
      <c r="D64" s="178" t="s">
        <v>1170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1171</v>
      </c>
      <c r="E65" s="179"/>
      <c r="F65" s="179"/>
      <c r="G65" s="179"/>
      <c r="H65" s="179"/>
      <c r="I65" s="179"/>
      <c r="J65" s="180">
        <f>J99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1172</v>
      </c>
      <c r="E66" s="179"/>
      <c r="F66" s="179"/>
      <c r="G66" s="179"/>
      <c r="H66" s="179"/>
      <c r="I66" s="179"/>
      <c r="J66" s="180">
        <f>J110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1173</v>
      </c>
      <c r="E67" s="179"/>
      <c r="F67" s="179"/>
      <c r="G67" s="179"/>
      <c r="H67" s="179"/>
      <c r="I67" s="179"/>
      <c r="J67" s="180">
        <f>J113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1174</v>
      </c>
      <c r="E68" s="179"/>
      <c r="F68" s="179"/>
      <c r="G68" s="179"/>
      <c r="H68" s="179"/>
      <c r="I68" s="179"/>
      <c r="J68" s="180">
        <f>J134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1175</v>
      </c>
      <c r="E69" s="179"/>
      <c r="F69" s="179"/>
      <c r="G69" s="179"/>
      <c r="H69" s="179"/>
      <c r="I69" s="179"/>
      <c r="J69" s="180">
        <f>J137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1176</v>
      </c>
      <c r="E70" s="179"/>
      <c r="F70" s="179"/>
      <c r="G70" s="179"/>
      <c r="H70" s="179"/>
      <c r="I70" s="179"/>
      <c r="J70" s="180">
        <f>J142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1177</v>
      </c>
      <c r="E71" s="179"/>
      <c r="F71" s="179"/>
      <c r="G71" s="179"/>
      <c r="H71" s="179"/>
      <c r="I71" s="179"/>
      <c r="J71" s="180">
        <f>J144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1178</v>
      </c>
      <c r="E72" s="179"/>
      <c r="F72" s="179"/>
      <c r="G72" s="179"/>
      <c r="H72" s="179"/>
      <c r="I72" s="179"/>
      <c r="J72" s="180">
        <f>J153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6"/>
      <c r="C73" s="177"/>
      <c r="D73" s="178" t="s">
        <v>1179</v>
      </c>
      <c r="E73" s="179"/>
      <c r="F73" s="179"/>
      <c r="G73" s="179"/>
      <c r="H73" s="179"/>
      <c r="I73" s="179"/>
      <c r="J73" s="180">
        <f>J173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125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1" t="str">
        <f>E7</f>
        <v>Revitalizace prostor budovy UX - 2np</v>
      </c>
      <c r="F83" s="34"/>
      <c r="G83" s="34"/>
      <c r="H83" s="34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108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1" t="s">
        <v>998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999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PP022432 - Elektroinstalace - montáž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F14</f>
        <v>Univerzitní ul., ZČU Plzeň - Bory</v>
      </c>
      <c r="G89" s="42"/>
      <c r="H89" s="42"/>
      <c r="I89" s="34" t="s">
        <v>23</v>
      </c>
      <c r="J89" s="74" t="str">
        <f>IF(J14="","",J14)</f>
        <v>14. 5. 2024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40.05" customHeight="1">
      <c r="A91" s="40"/>
      <c r="B91" s="41"/>
      <c r="C91" s="34" t="s">
        <v>25</v>
      </c>
      <c r="D91" s="42"/>
      <c r="E91" s="42"/>
      <c r="F91" s="29" t="str">
        <f>E17</f>
        <v>ZČU v Plzni, Univerzitní 2732/8, Plzeň 301 00</v>
      </c>
      <c r="G91" s="42"/>
      <c r="H91" s="42"/>
      <c r="I91" s="34" t="s">
        <v>31</v>
      </c>
      <c r="J91" s="38" t="str">
        <f>E23</f>
        <v>PilsProjekt s.r.o., Částkova 74, 326 00 Plzeň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IF(E20="","",E20)</f>
        <v>Vyplň údaj</v>
      </c>
      <c r="G92" s="42"/>
      <c r="H92" s="42"/>
      <c r="I92" s="34" t="s">
        <v>36</v>
      </c>
      <c r="J92" s="38" t="str">
        <f>E26</f>
        <v>ing. Ivan Kobza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7"/>
      <c r="B94" s="188"/>
      <c r="C94" s="189" t="s">
        <v>126</v>
      </c>
      <c r="D94" s="190" t="s">
        <v>61</v>
      </c>
      <c r="E94" s="190" t="s">
        <v>57</v>
      </c>
      <c r="F94" s="190" t="s">
        <v>58</v>
      </c>
      <c r="G94" s="190" t="s">
        <v>127</v>
      </c>
      <c r="H94" s="190" t="s">
        <v>128</v>
      </c>
      <c r="I94" s="190" t="s">
        <v>129</v>
      </c>
      <c r="J94" s="190" t="s">
        <v>112</v>
      </c>
      <c r="K94" s="191" t="s">
        <v>130</v>
      </c>
      <c r="L94" s="192"/>
      <c r="M94" s="94" t="s">
        <v>19</v>
      </c>
      <c r="N94" s="95" t="s">
        <v>46</v>
      </c>
      <c r="O94" s="95" t="s">
        <v>131</v>
      </c>
      <c r="P94" s="95" t="s">
        <v>132</v>
      </c>
      <c r="Q94" s="95" t="s">
        <v>133</v>
      </c>
      <c r="R94" s="95" t="s">
        <v>134</v>
      </c>
      <c r="S94" s="95" t="s">
        <v>135</v>
      </c>
      <c r="T94" s="96" t="s">
        <v>136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40"/>
      <c r="B95" s="41"/>
      <c r="C95" s="101" t="s">
        <v>137</v>
      </c>
      <c r="D95" s="42"/>
      <c r="E95" s="42"/>
      <c r="F95" s="42"/>
      <c r="G95" s="42"/>
      <c r="H95" s="42"/>
      <c r="I95" s="42"/>
      <c r="J95" s="193">
        <f>BK95</f>
        <v>0</v>
      </c>
      <c r="K95" s="42"/>
      <c r="L95" s="46"/>
      <c r="M95" s="97"/>
      <c r="N95" s="194"/>
      <c r="O95" s="98"/>
      <c r="P95" s="195">
        <f>P96+P99+P110+P113+P134+P137+P142+P144+P153+P173</f>
        <v>0</v>
      </c>
      <c r="Q95" s="98"/>
      <c r="R95" s="195">
        <f>R96+R99+R110+R113+R134+R137+R142+R144+R153+R173</f>
        <v>0</v>
      </c>
      <c r="S95" s="98"/>
      <c r="T95" s="196">
        <f>T96+T99+T110+T113+T134+T137+T142+T144+T153+T173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75</v>
      </c>
      <c r="AU95" s="19" t="s">
        <v>113</v>
      </c>
      <c r="BK95" s="197">
        <f>BK96+BK99+BK110+BK113+BK134+BK137+BK142+BK144+BK153+BK173</f>
        <v>0</v>
      </c>
    </row>
    <row r="96" s="12" customFormat="1" ht="25.92" customHeight="1">
      <c r="A96" s="12"/>
      <c r="B96" s="198"/>
      <c r="C96" s="199"/>
      <c r="D96" s="200" t="s">
        <v>75</v>
      </c>
      <c r="E96" s="201" t="s">
        <v>1013</v>
      </c>
      <c r="F96" s="201" t="s">
        <v>1180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SUM(P97:P98)</f>
        <v>0</v>
      </c>
      <c r="Q96" s="206"/>
      <c r="R96" s="207">
        <f>SUM(R97:R98)</f>
        <v>0</v>
      </c>
      <c r="S96" s="206"/>
      <c r="T96" s="208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84</v>
      </c>
      <c r="AT96" s="210" t="s">
        <v>75</v>
      </c>
      <c r="AU96" s="210" t="s">
        <v>76</v>
      </c>
      <c r="AY96" s="209" t="s">
        <v>140</v>
      </c>
      <c r="BK96" s="211">
        <f>SUM(BK97:BK98)</f>
        <v>0</v>
      </c>
    </row>
    <row r="97" s="2" customFormat="1" ht="24.15" customHeight="1">
      <c r="A97" s="40"/>
      <c r="B97" s="41"/>
      <c r="C97" s="214" t="s">
        <v>84</v>
      </c>
      <c r="D97" s="214" t="s">
        <v>143</v>
      </c>
      <c r="E97" s="215" t="s">
        <v>1181</v>
      </c>
      <c r="F97" s="216" t="s">
        <v>1182</v>
      </c>
      <c r="G97" s="217" t="s">
        <v>517</v>
      </c>
      <c r="H97" s="218">
        <v>2</v>
      </c>
      <c r="I97" s="219"/>
      <c r="J97" s="220">
        <f>ROUND(I97*H97,2)</f>
        <v>0</v>
      </c>
      <c r="K97" s="216" t="s">
        <v>147</v>
      </c>
      <c r="L97" s="46"/>
      <c r="M97" s="221" t="s">
        <v>19</v>
      </c>
      <c r="N97" s="222" t="s">
        <v>47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418</v>
      </c>
      <c r="AT97" s="225" t="s">
        <v>143</v>
      </c>
      <c r="AU97" s="225" t="s">
        <v>84</v>
      </c>
      <c r="AY97" s="19" t="s">
        <v>140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84</v>
      </c>
      <c r="BK97" s="226">
        <f>ROUND(I97*H97,2)</f>
        <v>0</v>
      </c>
      <c r="BL97" s="19" t="s">
        <v>418</v>
      </c>
      <c r="BM97" s="225" t="s">
        <v>86</v>
      </c>
    </row>
    <row r="98" s="2" customFormat="1">
      <c r="A98" s="40"/>
      <c r="B98" s="41"/>
      <c r="C98" s="42"/>
      <c r="D98" s="227" t="s">
        <v>150</v>
      </c>
      <c r="E98" s="42"/>
      <c r="F98" s="228" t="s">
        <v>1183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150</v>
      </c>
      <c r="AU98" s="19" t="s">
        <v>84</v>
      </c>
    </row>
    <row r="99" s="12" customFormat="1" ht="25.92" customHeight="1">
      <c r="A99" s="12"/>
      <c r="B99" s="198"/>
      <c r="C99" s="199"/>
      <c r="D99" s="200" t="s">
        <v>75</v>
      </c>
      <c r="E99" s="201" t="s">
        <v>1020</v>
      </c>
      <c r="F99" s="201" t="s">
        <v>1184</v>
      </c>
      <c r="G99" s="199"/>
      <c r="H99" s="199"/>
      <c r="I99" s="202"/>
      <c r="J99" s="203">
        <f>BK99</f>
        <v>0</v>
      </c>
      <c r="K99" s="199"/>
      <c r="L99" s="204"/>
      <c r="M99" s="205"/>
      <c r="N99" s="206"/>
      <c r="O99" s="206"/>
      <c r="P99" s="207">
        <f>SUM(P100:P109)</f>
        <v>0</v>
      </c>
      <c r="Q99" s="206"/>
      <c r="R99" s="207">
        <f>SUM(R100:R109)</f>
        <v>0</v>
      </c>
      <c r="S99" s="206"/>
      <c r="T99" s="208">
        <f>SUM(T100:T109)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84</v>
      </c>
      <c r="AT99" s="210" t="s">
        <v>75</v>
      </c>
      <c r="AU99" s="210" t="s">
        <v>76</v>
      </c>
      <c r="AY99" s="209" t="s">
        <v>140</v>
      </c>
      <c r="BK99" s="211">
        <f>SUM(BK100:BK109)</f>
        <v>0</v>
      </c>
    </row>
    <row r="100" s="2" customFormat="1" ht="24.15" customHeight="1">
      <c r="A100" s="40"/>
      <c r="B100" s="41"/>
      <c r="C100" s="214" t="s">
        <v>86</v>
      </c>
      <c r="D100" s="214" t="s">
        <v>143</v>
      </c>
      <c r="E100" s="215" t="s">
        <v>1185</v>
      </c>
      <c r="F100" s="216" t="s">
        <v>1186</v>
      </c>
      <c r="G100" s="217" t="s">
        <v>517</v>
      </c>
      <c r="H100" s="218">
        <v>15</v>
      </c>
      <c r="I100" s="219"/>
      <c r="J100" s="220">
        <f>ROUND(I100*H100,2)</f>
        <v>0</v>
      </c>
      <c r="K100" s="216" t="s">
        <v>147</v>
      </c>
      <c r="L100" s="46"/>
      <c r="M100" s="221" t="s">
        <v>19</v>
      </c>
      <c r="N100" s="222" t="s">
        <v>47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418</v>
      </c>
      <c r="AT100" s="225" t="s">
        <v>143</v>
      </c>
      <c r="AU100" s="225" t="s">
        <v>84</v>
      </c>
      <c r="AY100" s="19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84</v>
      </c>
      <c r="BK100" s="226">
        <f>ROUND(I100*H100,2)</f>
        <v>0</v>
      </c>
      <c r="BL100" s="19" t="s">
        <v>418</v>
      </c>
      <c r="BM100" s="225" t="s">
        <v>148</v>
      </c>
    </row>
    <row r="101" s="2" customFormat="1">
      <c r="A101" s="40"/>
      <c r="B101" s="41"/>
      <c r="C101" s="42"/>
      <c r="D101" s="227" t="s">
        <v>150</v>
      </c>
      <c r="E101" s="42"/>
      <c r="F101" s="228" t="s">
        <v>1187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150</v>
      </c>
      <c r="AU101" s="19" t="s">
        <v>84</v>
      </c>
    </row>
    <row r="102" s="2" customFormat="1" ht="24.15" customHeight="1">
      <c r="A102" s="40"/>
      <c r="B102" s="41"/>
      <c r="C102" s="214" t="s">
        <v>167</v>
      </c>
      <c r="D102" s="214" t="s">
        <v>143</v>
      </c>
      <c r="E102" s="215" t="s">
        <v>1188</v>
      </c>
      <c r="F102" s="216" t="s">
        <v>1189</v>
      </c>
      <c r="G102" s="217" t="s">
        <v>517</v>
      </c>
      <c r="H102" s="218">
        <v>19</v>
      </c>
      <c r="I102" s="219"/>
      <c r="J102" s="220">
        <f>ROUND(I102*H102,2)</f>
        <v>0</v>
      </c>
      <c r="K102" s="216" t="s">
        <v>147</v>
      </c>
      <c r="L102" s="46"/>
      <c r="M102" s="221" t="s">
        <v>19</v>
      </c>
      <c r="N102" s="222" t="s">
        <v>47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418</v>
      </c>
      <c r="AT102" s="225" t="s">
        <v>143</v>
      </c>
      <c r="AU102" s="225" t="s">
        <v>84</v>
      </c>
      <c r="AY102" s="19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84</v>
      </c>
      <c r="BK102" s="226">
        <f>ROUND(I102*H102,2)</f>
        <v>0</v>
      </c>
      <c r="BL102" s="19" t="s">
        <v>418</v>
      </c>
      <c r="BM102" s="225" t="s">
        <v>141</v>
      </c>
    </row>
    <row r="103" s="2" customFormat="1">
      <c r="A103" s="40"/>
      <c r="B103" s="41"/>
      <c r="C103" s="42"/>
      <c r="D103" s="227" t="s">
        <v>150</v>
      </c>
      <c r="E103" s="42"/>
      <c r="F103" s="228" t="s">
        <v>1190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150</v>
      </c>
      <c r="AU103" s="19" t="s">
        <v>84</v>
      </c>
    </row>
    <row r="104" s="2" customFormat="1" ht="24.15" customHeight="1">
      <c r="A104" s="40"/>
      <c r="B104" s="41"/>
      <c r="C104" s="214" t="s">
        <v>148</v>
      </c>
      <c r="D104" s="214" t="s">
        <v>143</v>
      </c>
      <c r="E104" s="215" t="s">
        <v>1191</v>
      </c>
      <c r="F104" s="216" t="s">
        <v>1192</v>
      </c>
      <c r="G104" s="217" t="s">
        <v>517</v>
      </c>
      <c r="H104" s="218">
        <v>22</v>
      </c>
      <c r="I104" s="219"/>
      <c r="J104" s="220">
        <f>ROUND(I104*H104,2)</f>
        <v>0</v>
      </c>
      <c r="K104" s="216" t="s">
        <v>147</v>
      </c>
      <c r="L104" s="46"/>
      <c r="M104" s="221" t="s">
        <v>19</v>
      </c>
      <c r="N104" s="222" t="s">
        <v>47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418</v>
      </c>
      <c r="AT104" s="225" t="s">
        <v>143</v>
      </c>
      <c r="AU104" s="225" t="s">
        <v>84</v>
      </c>
      <c r="AY104" s="19" t="s">
        <v>140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84</v>
      </c>
      <c r="BK104" s="226">
        <f>ROUND(I104*H104,2)</f>
        <v>0</v>
      </c>
      <c r="BL104" s="19" t="s">
        <v>418</v>
      </c>
      <c r="BM104" s="225" t="s">
        <v>248</v>
      </c>
    </row>
    <row r="105" s="2" customFormat="1">
      <c r="A105" s="40"/>
      <c r="B105" s="41"/>
      <c r="C105" s="42"/>
      <c r="D105" s="227" t="s">
        <v>150</v>
      </c>
      <c r="E105" s="42"/>
      <c r="F105" s="228" t="s">
        <v>1193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150</v>
      </c>
      <c r="AU105" s="19" t="s">
        <v>84</v>
      </c>
    </row>
    <row r="106" s="2" customFormat="1" ht="24.15" customHeight="1">
      <c r="A106" s="40"/>
      <c r="B106" s="41"/>
      <c r="C106" s="214" t="s">
        <v>234</v>
      </c>
      <c r="D106" s="214" t="s">
        <v>143</v>
      </c>
      <c r="E106" s="215" t="s">
        <v>1194</v>
      </c>
      <c r="F106" s="216" t="s">
        <v>1195</v>
      </c>
      <c r="G106" s="217" t="s">
        <v>517</v>
      </c>
      <c r="H106" s="218">
        <v>1</v>
      </c>
      <c r="I106" s="219"/>
      <c r="J106" s="220">
        <f>ROUND(I106*H106,2)</f>
        <v>0</v>
      </c>
      <c r="K106" s="216" t="s">
        <v>147</v>
      </c>
      <c r="L106" s="46"/>
      <c r="M106" s="221" t="s">
        <v>19</v>
      </c>
      <c r="N106" s="222" t="s">
        <v>47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418</v>
      </c>
      <c r="AT106" s="225" t="s">
        <v>143</v>
      </c>
      <c r="AU106" s="225" t="s">
        <v>84</v>
      </c>
      <c r="AY106" s="19" t="s">
        <v>140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84</v>
      </c>
      <c r="BK106" s="226">
        <f>ROUND(I106*H106,2)</f>
        <v>0</v>
      </c>
      <c r="BL106" s="19" t="s">
        <v>418</v>
      </c>
      <c r="BM106" s="225" t="s">
        <v>359</v>
      </c>
    </row>
    <row r="107" s="2" customFormat="1">
      <c r="A107" s="40"/>
      <c r="B107" s="41"/>
      <c r="C107" s="42"/>
      <c r="D107" s="227" t="s">
        <v>150</v>
      </c>
      <c r="E107" s="42"/>
      <c r="F107" s="228" t="s">
        <v>1196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150</v>
      </c>
      <c r="AU107" s="19" t="s">
        <v>84</v>
      </c>
    </row>
    <row r="108" s="2" customFormat="1" ht="24.15" customHeight="1">
      <c r="A108" s="40"/>
      <c r="B108" s="41"/>
      <c r="C108" s="214" t="s">
        <v>141</v>
      </c>
      <c r="D108" s="214" t="s">
        <v>143</v>
      </c>
      <c r="E108" s="215" t="s">
        <v>1197</v>
      </c>
      <c r="F108" s="216" t="s">
        <v>1198</v>
      </c>
      <c r="G108" s="217" t="s">
        <v>517</v>
      </c>
      <c r="H108" s="218">
        <v>8</v>
      </c>
      <c r="I108" s="219"/>
      <c r="J108" s="220">
        <f>ROUND(I108*H108,2)</f>
        <v>0</v>
      </c>
      <c r="K108" s="216" t="s">
        <v>147</v>
      </c>
      <c r="L108" s="46"/>
      <c r="M108" s="221" t="s">
        <v>19</v>
      </c>
      <c r="N108" s="222" t="s">
        <v>47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418</v>
      </c>
      <c r="AT108" s="225" t="s">
        <v>143</v>
      </c>
      <c r="AU108" s="225" t="s">
        <v>84</v>
      </c>
      <c r="AY108" s="19" t="s">
        <v>140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84</v>
      </c>
      <c r="BK108" s="226">
        <f>ROUND(I108*H108,2)</f>
        <v>0</v>
      </c>
      <c r="BL108" s="19" t="s">
        <v>418</v>
      </c>
      <c r="BM108" s="225" t="s">
        <v>8</v>
      </c>
    </row>
    <row r="109" s="2" customFormat="1">
      <c r="A109" s="40"/>
      <c r="B109" s="41"/>
      <c r="C109" s="42"/>
      <c r="D109" s="227" t="s">
        <v>150</v>
      </c>
      <c r="E109" s="42"/>
      <c r="F109" s="228" t="s">
        <v>1199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150</v>
      </c>
      <c r="AU109" s="19" t="s">
        <v>84</v>
      </c>
    </row>
    <row r="110" s="12" customFormat="1" ht="25.92" customHeight="1">
      <c r="A110" s="12"/>
      <c r="B110" s="198"/>
      <c r="C110" s="199"/>
      <c r="D110" s="200" t="s">
        <v>75</v>
      </c>
      <c r="E110" s="201" t="s">
        <v>1038</v>
      </c>
      <c r="F110" s="201" t="s">
        <v>1200</v>
      </c>
      <c r="G110" s="199"/>
      <c r="H110" s="199"/>
      <c r="I110" s="202"/>
      <c r="J110" s="203">
        <f>BK110</f>
        <v>0</v>
      </c>
      <c r="K110" s="199"/>
      <c r="L110" s="204"/>
      <c r="M110" s="205"/>
      <c r="N110" s="206"/>
      <c r="O110" s="206"/>
      <c r="P110" s="207">
        <f>SUM(P111:P112)</f>
        <v>0</v>
      </c>
      <c r="Q110" s="206"/>
      <c r="R110" s="207">
        <f>SUM(R111:R112)</f>
        <v>0</v>
      </c>
      <c r="S110" s="206"/>
      <c r="T110" s="208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84</v>
      </c>
      <c r="AT110" s="210" t="s">
        <v>75</v>
      </c>
      <c r="AU110" s="210" t="s">
        <v>76</v>
      </c>
      <c r="AY110" s="209" t="s">
        <v>140</v>
      </c>
      <c r="BK110" s="211">
        <f>SUM(BK111:BK112)</f>
        <v>0</v>
      </c>
    </row>
    <row r="111" s="2" customFormat="1" ht="24.15" customHeight="1">
      <c r="A111" s="40"/>
      <c r="B111" s="41"/>
      <c r="C111" s="214" t="s">
        <v>243</v>
      </c>
      <c r="D111" s="214" t="s">
        <v>143</v>
      </c>
      <c r="E111" s="215" t="s">
        <v>1201</v>
      </c>
      <c r="F111" s="216" t="s">
        <v>1202</v>
      </c>
      <c r="G111" s="217" t="s">
        <v>517</v>
      </c>
      <c r="H111" s="218">
        <v>237</v>
      </c>
      <c r="I111" s="219"/>
      <c r="J111" s="220">
        <f>ROUND(I111*H111,2)</f>
        <v>0</v>
      </c>
      <c r="K111" s="216" t="s">
        <v>147</v>
      </c>
      <c r="L111" s="46"/>
      <c r="M111" s="221" t="s">
        <v>19</v>
      </c>
      <c r="N111" s="222" t="s">
        <v>47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418</v>
      </c>
      <c r="AT111" s="225" t="s">
        <v>143</v>
      </c>
      <c r="AU111" s="225" t="s">
        <v>84</v>
      </c>
      <c r="AY111" s="19" t="s">
        <v>140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84</v>
      </c>
      <c r="BK111" s="226">
        <f>ROUND(I111*H111,2)</f>
        <v>0</v>
      </c>
      <c r="BL111" s="19" t="s">
        <v>418</v>
      </c>
      <c r="BM111" s="225" t="s">
        <v>405</v>
      </c>
    </row>
    <row r="112" s="2" customFormat="1">
      <c r="A112" s="40"/>
      <c r="B112" s="41"/>
      <c r="C112" s="42"/>
      <c r="D112" s="227" t="s">
        <v>150</v>
      </c>
      <c r="E112" s="42"/>
      <c r="F112" s="228" t="s">
        <v>1203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150</v>
      </c>
      <c r="AU112" s="19" t="s">
        <v>84</v>
      </c>
    </row>
    <row r="113" s="12" customFormat="1" ht="25.92" customHeight="1">
      <c r="A113" s="12"/>
      <c r="B113" s="198"/>
      <c r="C113" s="199"/>
      <c r="D113" s="200" t="s">
        <v>75</v>
      </c>
      <c r="E113" s="201" t="s">
        <v>1056</v>
      </c>
      <c r="F113" s="201" t="s">
        <v>1204</v>
      </c>
      <c r="G113" s="199"/>
      <c r="H113" s="199"/>
      <c r="I113" s="202"/>
      <c r="J113" s="203">
        <f>BK113</f>
        <v>0</v>
      </c>
      <c r="K113" s="199"/>
      <c r="L113" s="204"/>
      <c r="M113" s="205"/>
      <c r="N113" s="206"/>
      <c r="O113" s="206"/>
      <c r="P113" s="207">
        <f>SUM(P114:P133)</f>
        <v>0</v>
      </c>
      <c r="Q113" s="206"/>
      <c r="R113" s="207">
        <f>SUM(R114:R133)</f>
        <v>0</v>
      </c>
      <c r="S113" s="206"/>
      <c r="T113" s="208">
        <f>SUM(T114:T133)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9" t="s">
        <v>84</v>
      </c>
      <c r="AT113" s="210" t="s">
        <v>75</v>
      </c>
      <c r="AU113" s="210" t="s">
        <v>76</v>
      </c>
      <c r="AY113" s="209" t="s">
        <v>140</v>
      </c>
      <c r="BK113" s="211">
        <f>SUM(BK114:BK133)</f>
        <v>0</v>
      </c>
    </row>
    <row r="114" s="2" customFormat="1" ht="24.15" customHeight="1">
      <c r="A114" s="40"/>
      <c r="B114" s="41"/>
      <c r="C114" s="214" t="s">
        <v>248</v>
      </c>
      <c r="D114" s="214" t="s">
        <v>143</v>
      </c>
      <c r="E114" s="215" t="s">
        <v>1205</v>
      </c>
      <c r="F114" s="216" t="s">
        <v>1206</v>
      </c>
      <c r="G114" s="217" t="s">
        <v>517</v>
      </c>
      <c r="H114" s="218">
        <v>441</v>
      </c>
      <c r="I114" s="219"/>
      <c r="J114" s="220">
        <f>ROUND(I114*H114,2)</f>
        <v>0</v>
      </c>
      <c r="K114" s="216" t="s">
        <v>147</v>
      </c>
      <c r="L114" s="46"/>
      <c r="M114" s="221" t="s">
        <v>19</v>
      </c>
      <c r="N114" s="222" t="s">
        <v>47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418</v>
      </c>
      <c r="AT114" s="225" t="s">
        <v>143</v>
      </c>
      <c r="AU114" s="225" t="s">
        <v>84</v>
      </c>
      <c r="AY114" s="19" t="s">
        <v>140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84</v>
      </c>
      <c r="BK114" s="226">
        <f>ROUND(I114*H114,2)</f>
        <v>0</v>
      </c>
      <c r="BL114" s="19" t="s">
        <v>418</v>
      </c>
      <c r="BM114" s="225" t="s">
        <v>418</v>
      </c>
    </row>
    <row r="115" s="2" customFormat="1">
      <c r="A115" s="40"/>
      <c r="B115" s="41"/>
      <c r="C115" s="42"/>
      <c r="D115" s="227" t="s">
        <v>150</v>
      </c>
      <c r="E115" s="42"/>
      <c r="F115" s="228" t="s">
        <v>1207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150</v>
      </c>
      <c r="AU115" s="19" t="s">
        <v>84</v>
      </c>
    </row>
    <row r="116" s="2" customFormat="1" ht="24.15" customHeight="1">
      <c r="A116" s="40"/>
      <c r="B116" s="41"/>
      <c r="C116" s="214" t="s">
        <v>295</v>
      </c>
      <c r="D116" s="214" t="s">
        <v>143</v>
      </c>
      <c r="E116" s="215" t="s">
        <v>1208</v>
      </c>
      <c r="F116" s="216" t="s">
        <v>1209</v>
      </c>
      <c r="G116" s="217" t="s">
        <v>517</v>
      </c>
      <c r="H116" s="218">
        <v>45</v>
      </c>
      <c r="I116" s="219"/>
      <c r="J116" s="220">
        <f>ROUND(I116*H116,2)</f>
        <v>0</v>
      </c>
      <c r="K116" s="216" t="s">
        <v>147</v>
      </c>
      <c r="L116" s="46"/>
      <c r="M116" s="221" t="s">
        <v>19</v>
      </c>
      <c r="N116" s="222" t="s">
        <v>47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418</v>
      </c>
      <c r="AT116" s="225" t="s">
        <v>143</v>
      </c>
      <c r="AU116" s="225" t="s">
        <v>84</v>
      </c>
      <c r="AY116" s="19" t="s">
        <v>140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84</v>
      </c>
      <c r="BK116" s="226">
        <f>ROUND(I116*H116,2)</f>
        <v>0</v>
      </c>
      <c r="BL116" s="19" t="s">
        <v>418</v>
      </c>
      <c r="BM116" s="225" t="s">
        <v>429</v>
      </c>
    </row>
    <row r="117" s="2" customFormat="1">
      <c r="A117" s="40"/>
      <c r="B117" s="41"/>
      <c r="C117" s="42"/>
      <c r="D117" s="227" t="s">
        <v>150</v>
      </c>
      <c r="E117" s="42"/>
      <c r="F117" s="228" t="s">
        <v>1210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150</v>
      </c>
      <c r="AU117" s="19" t="s">
        <v>84</v>
      </c>
    </row>
    <row r="118" s="2" customFormat="1" ht="16.5" customHeight="1">
      <c r="A118" s="40"/>
      <c r="B118" s="41"/>
      <c r="C118" s="214" t="s">
        <v>359</v>
      </c>
      <c r="D118" s="214" t="s">
        <v>143</v>
      </c>
      <c r="E118" s="215" t="s">
        <v>1211</v>
      </c>
      <c r="F118" s="216" t="s">
        <v>1212</v>
      </c>
      <c r="G118" s="217" t="s">
        <v>517</v>
      </c>
      <c r="H118" s="218">
        <v>20</v>
      </c>
      <c r="I118" s="219"/>
      <c r="J118" s="220">
        <f>ROUND(I118*H118,2)</f>
        <v>0</v>
      </c>
      <c r="K118" s="216" t="s">
        <v>147</v>
      </c>
      <c r="L118" s="46"/>
      <c r="M118" s="221" t="s">
        <v>19</v>
      </c>
      <c r="N118" s="222" t="s">
        <v>47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418</v>
      </c>
      <c r="AT118" s="225" t="s">
        <v>143</v>
      </c>
      <c r="AU118" s="225" t="s">
        <v>84</v>
      </c>
      <c r="AY118" s="19" t="s">
        <v>140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84</v>
      </c>
      <c r="BK118" s="226">
        <f>ROUND(I118*H118,2)</f>
        <v>0</v>
      </c>
      <c r="BL118" s="19" t="s">
        <v>418</v>
      </c>
      <c r="BM118" s="225" t="s">
        <v>442</v>
      </c>
    </row>
    <row r="119" s="2" customFormat="1">
      <c r="A119" s="40"/>
      <c r="B119" s="41"/>
      <c r="C119" s="42"/>
      <c r="D119" s="227" t="s">
        <v>150</v>
      </c>
      <c r="E119" s="42"/>
      <c r="F119" s="228" t="s">
        <v>1213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150</v>
      </c>
      <c r="AU119" s="19" t="s">
        <v>84</v>
      </c>
    </row>
    <row r="120" s="2" customFormat="1" ht="24.15" customHeight="1">
      <c r="A120" s="40"/>
      <c r="B120" s="41"/>
      <c r="C120" s="214" t="s">
        <v>373</v>
      </c>
      <c r="D120" s="214" t="s">
        <v>143</v>
      </c>
      <c r="E120" s="215" t="s">
        <v>1214</v>
      </c>
      <c r="F120" s="216" t="s">
        <v>1215</v>
      </c>
      <c r="G120" s="217" t="s">
        <v>517</v>
      </c>
      <c r="H120" s="218">
        <v>45</v>
      </c>
      <c r="I120" s="219"/>
      <c r="J120" s="220">
        <f>ROUND(I120*H120,2)</f>
        <v>0</v>
      </c>
      <c r="K120" s="216" t="s">
        <v>147</v>
      </c>
      <c r="L120" s="46"/>
      <c r="M120" s="221" t="s">
        <v>19</v>
      </c>
      <c r="N120" s="222" t="s">
        <v>47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418</v>
      </c>
      <c r="AT120" s="225" t="s">
        <v>143</v>
      </c>
      <c r="AU120" s="225" t="s">
        <v>84</v>
      </c>
      <c r="AY120" s="19" t="s">
        <v>140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84</v>
      </c>
      <c r="BK120" s="226">
        <f>ROUND(I120*H120,2)</f>
        <v>0</v>
      </c>
      <c r="BL120" s="19" t="s">
        <v>418</v>
      </c>
      <c r="BM120" s="225" t="s">
        <v>452</v>
      </c>
    </row>
    <row r="121" s="2" customFormat="1">
      <c r="A121" s="40"/>
      <c r="B121" s="41"/>
      <c r="C121" s="42"/>
      <c r="D121" s="227" t="s">
        <v>150</v>
      </c>
      <c r="E121" s="42"/>
      <c r="F121" s="228" t="s">
        <v>1216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150</v>
      </c>
      <c r="AU121" s="19" t="s">
        <v>84</v>
      </c>
    </row>
    <row r="122" s="2" customFormat="1" ht="21.75" customHeight="1">
      <c r="A122" s="40"/>
      <c r="B122" s="41"/>
      <c r="C122" s="214" t="s">
        <v>8</v>
      </c>
      <c r="D122" s="214" t="s">
        <v>143</v>
      </c>
      <c r="E122" s="215" t="s">
        <v>1217</v>
      </c>
      <c r="F122" s="216" t="s">
        <v>1218</v>
      </c>
      <c r="G122" s="217" t="s">
        <v>362</v>
      </c>
      <c r="H122" s="218">
        <v>50</v>
      </c>
      <c r="I122" s="219"/>
      <c r="J122" s="220">
        <f>ROUND(I122*H122,2)</f>
        <v>0</v>
      </c>
      <c r="K122" s="216" t="s">
        <v>147</v>
      </c>
      <c r="L122" s="46"/>
      <c r="M122" s="221" t="s">
        <v>19</v>
      </c>
      <c r="N122" s="222" t="s">
        <v>47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418</v>
      </c>
      <c r="AT122" s="225" t="s">
        <v>143</v>
      </c>
      <c r="AU122" s="225" t="s">
        <v>84</v>
      </c>
      <c r="AY122" s="19" t="s">
        <v>140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84</v>
      </c>
      <c r="BK122" s="226">
        <f>ROUND(I122*H122,2)</f>
        <v>0</v>
      </c>
      <c r="BL122" s="19" t="s">
        <v>418</v>
      </c>
      <c r="BM122" s="225" t="s">
        <v>468</v>
      </c>
    </row>
    <row r="123" s="2" customFormat="1">
      <c r="A123" s="40"/>
      <c r="B123" s="41"/>
      <c r="C123" s="42"/>
      <c r="D123" s="227" t="s">
        <v>150</v>
      </c>
      <c r="E123" s="42"/>
      <c r="F123" s="228" t="s">
        <v>1219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150</v>
      </c>
      <c r="AU123" s="19" t="s">
        <v>84</v>
      </c>
    </row>
    <row r="124" s="2" customFormat="1" ht="21.75" customHeight="1">
      <c r="A124" s="40"/>
      <c r="B124" s="41"/>
      <c r="C124" s="214" t="s">
        <v>398</v>
      </c>
      <c r="D124" s="214" t="s">
        <v>143</v>
      </c>
      <c r="E124" s="215" t="s">
        <v>1220</v>
      </c>
      <c r="F124" s="216" t="s">
        <v>1221</v>
      </c>
      <c r="G124" s="217" t="s">
        <v>362</v>
      </c>
      <c r="H124" s="218">
        <v>50</v>
      </c>
      <c r="I124" s="219"/>
      <c r="J124" s="220">
        <f>ROUND(I124*H124,2)</f>
        <v>0</v>
      </c>
      <c r="K124" s="216" t="s">
        <v>147</v>
      </c>
      <c r="L124" s="46"/>
      <c r="M124" s="221" t="s">
        <v>19</v>
      </c>
      <c r="N124" s="222" t="s">
        <v>47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418</v>
      </c>
      <c r="AT124" s="225" t="s">
        <v>143</v>
      </c>
      <c r="AU124" s="225" t="s">
        <v>84</v>
      </c>
      <c r="AY124" s="19" t="s">
        <v>140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84</v>
      </c>
      <c r="BK124" s="226">
        <f>ROUND(I124*H124,2)</f>
        <v>0</v>
      </c>
      <c r="BL124" s="19" t="s">
        <v>418</v>
      </c>
      <c r="BM124" s="225" t="s">
        <v>481</v>
      </c>
    </row>
    <row r="125" s="2" customFormat="1">
      <c r="A125" s="40"/>
      <c r="B125" s="41"/>
      <c r="C125" s="42"/>
      <c r="D125" s="227" t="s">
        <v>150</v>
      </c>
      <c r="E125" s="42"/>
      <c r="F125" s="228" t="s">
        <v>1222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150</v>
      </c>
      <c r="AU125" s="19" t="s">
        <v>84</v>
      </c>
    </row>
    <row r="126" s="2" customFormat="1" ht="16.5" customHeight="1">
      <c r="A126" s="40"/>
      <c r="B126" s="41"/>
      <c r="C126" s="214" t="s">
        <v>405</v>
      </c>
      <c r="D126" s="214" t="s">
        <v>143</v>
      </c>
      <c r="E126" s="215" t="s">
        <v>1223</v>
      </c>
      <c r="F126" s="216" t="s">
        <v>1224</v>
      </c>
      <c r="G126" s="217" t="s">
        <v>1078</v>
      </c>
      <c r="H126" s="218">
        <v>10</v>
      </c>
      <c r="I126" s="219"/>
      <c r="J126" s="220">
        <f>ROUND(I126*H126,2)</f>
        <v>0</v>
      </c>
      <c r="K126" s="216" t="s">
        <v>147</v>
      </c>
      <c r="L126" s="46"/>
      <c r="M126" s="221" t="s">
        <v>19</v>
      </c>
      <c r="N126" s="222" t="s">
        <v>47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418</v>
      </c>
      <c r="AT126" s="225" t="s">
        <v>143</v>
      </c>
      <c r="AU126" s="225" t="s">
        <v>84</v>
      </c>
      <c r="AY126" s="19" t="s">
        <v>140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84</v>
      </c>
      <c r="BK126" s="226">
        <f>ROUND(I126*H126,2)</f>
        <v>0</v>
      </c>
      <c r="BL126" s="19" t="s">
        <v>418</v>
      </c>
      <c r="BM126" s="225" t="s">
        <v>500</v>
      </c>
    </row>
    <row r="127" s="2" customFormat="1">
      <c r="A127" s="40"/>
      <c r="B127" s="41"/>
      <c r="C127" s="42"/>
      <c r="D127" s="227" t="s">
        <v>150</v>
      </c>
      <c r="E127" s="42"/>
      <c r="F127" s="228" t="s">
        <v>1225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150</v>
      </c>
      <c r="AU127" s="19" t="s">
        <v>84</v>
      </c>
    </row>
    <row r="128" s="2" customFormat="1" ht="24.15" customHeight="1">
      <c r="A128" s="40"/>
      <c r="B128" s="41"/>
      <c r="C128" s="214" t="s">
        <v>412</v>
      </c>
      <c r="D128" s="214" t="s">
        <v>143</v>
      </c>
      <c r="E128" s="215" t="s">
        <v>1226</v>
      </c>
      <c r="F128" s="216" t="s">
        <v>1227</v>
      </c>
      <c r="G128" s="217" t="s">
        <v>517</v>
      </c>
      <c r="H128" s="218">
        <v>1650</v>
      </c>
      <c r="I128" s="219"/>
      <c r="J128" s="220">
        <f>ROUND(I128*H128,2)</f>
        <v>0</v>
      </c>
      <c r="K128" s="216" t="s">
        <v>147</v>
      </c>
      <c r="L128" s="46"/>
      <c r="M128" s="221" t="s">
        <v>19</v>
      </c>
      <c r="N128" s="222" t="s">
        <v>47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418</v>
      </c>
      <c r="AT128" s="225" t="s">
        <v>143</v>
      </c>
      <c r="AU128" s="225" t="s">
        <v>84</v>
      </c>
      <c r="AY128" s="19" t="s">
        <v>140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84</v>
      </c>
      <c r="BK128" s="226">
        <f>ROUND(I128*H128,2)</f>
        <v>0</v>
      </c>
      <c r="BL128" s="19" t="s">
        <v>418</v>
      </c>
      <c r="BM128" s="225" t="s">
        <v>514</v>
      </c>
    </row>
    <row r="129" s="2" customFormat="1">
      <c r="A129" s="40"/>
      <c r="B129" s="41"/>
      <c r="C129" s="42"/>
      <c r="D129" s="227" t="s">
        <v>150</v>
      </c>
      <c r="E129" s="42"/>
      <c r="F129" s="228" t="s">
        <v>1228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150</v>
      </c>
      <c r="AU129" s="19" t="s">
        <v>84</v>
      </c>
    </row>
    <row r="130" s="2" customFormat="1" ht="24.15" customHeight="1">
      <c r="A130" s="40"/>
      <c r="B130" s="41"/>
      <c r="C130" s="214" t="s">
        <v>418</v>
      </c>
      <c r="D130" s="214" t="s">
        <v>143</v>
      </c>
      <c r="E130" s="215" t="s">
        <v>1229</v>
      </c>
      <c r="F130" s="216" t="s">
        <v>1230</v>
      </c>
      <c r="G130" s="217" t="s">
        <v>362</v>
      </c>
      <c r="H130" s="218">
        <v>220</v>
      </c>
      <c r="I130" s="219"/>
      <c r="J130" s="220">
        <f>ROUND(I130*H130,2)</f>
        <v>0</v>
      </c>
      <c r="K130" s="216" t="s">
        <v>147</v>
      </c>
      <c r="L130" s="46"/>
      <c r="M130" s="221" t="s">
        <v>19</v>
      </c>
      <c r="N130" s="222" t="s">
        <v>47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418</v>
      </c>
      <c r="AT130" s="225" t="s">
        <v>143</v>
      </c>
      <c r="AU130" s="225" t="s">
        <v>84</v>
      </c>
      <c r="AY130" s="19" t="s">
        <v>140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84</v>
      </c>
      <c r="BK130" s="226">
        <f>ROUND(I130*H130,2)</f>
        <v>0</v>
      </c>
      <c r="BL130" s="19" t="s">
        <v>418</v>
      </c>
      <c r="BM130" s="225" t="s">
        <v>524</v>
      </c>
    </row>
    <row r="131" s="2" customFormat="1">
      <c r="A131" s="40"/>
      <c r="B131" s="41"/>
      <c r="C131" s="42"/>
      <c r="D131" s="227" t="s">
        <v>150</v>
      </c>
      <c r="E131" s="42"/>
      <c r="F131" s="228" t="s">
        <v>1231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150</v>
      </c>
      <c r="AU131" s="19" t="s">
        <v>84</v>
      </c>
    </row>
    <row r="132" s="2" customFormat="1" ht="24.15" customHeight="1">
      <c r="A132" s="40"/>
      <c r="B132" s="41"/>
      <c r="C132" s="214" t="s">
        <v>424</v>
      </c>
      <c r="D132" s="214" t="s">
        <v>143</v>
      </c>
      <c r="E132" s="215" t="s">
        <v>1232</v>
      </c>
      <c r="F132" s="216" t="s">
        <v>1233</v>
      </c>
      <c r="G132" s="217" t="s">
        <v>362</v>
      </c>
      <c r="H132" s="218">
        <v>220</v>
      </c>
      <c r="I132" s="219"/>
      <c r="J132" s="220">
        <f>ROUND(I132*H132,2)</f>
        <v>0</v>
      </c>
      <c r="K132" s="216" t="s">
        <v>147</v>
      </c>
      <c r="L132" s="46"/>
      <c r="M132" s="221" t="s">
        <v>19</v>
      </c>
      <c r="N132" s="222" t="s">
        <v>47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418</v>
      </c>
      <c r="AT132" s="225" t="s">
        <v>143</v>
      </c>
      <c r="AU132" s="225" t="s">
        <v>84</v>
      </c>
      <c r="AY132" s="19" t="s">
        <v>140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84</v>
      </c>
      <c r="BK132" s="226">
        <f>ROUND(I132*H132,2)</f>
        <v>0</v>
      </c>
      <c r="BL132" s="19" t="s">
        <v>418</v>
      </c>
      <c r="BM132" s="225" t="s">
        <v>540</v>
      </c>
    </row>
    <row r="133" s="2" customFormat="1">
      <c r="A133" s="40"/>
      <c r="B133" s="41"/>
      <c r="C133" s="42"/>
      <c r="D133" s="227" t="s">
        <v>150</v>
      </c>
      <c r="E133" s="42"/>
      <c r="F133" s="228" t="s">
        <v>1234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150</v>
      </c>
      <c r="AU133" s="19" t="s">
        <v>84</v>
      </c>
    </row>
    <row r="134" s="12" customFormat="1" ht="25.92" customHeight="1">
      <c r="A134" s="12"/>
      <c r="B134" s="198"/>
      <c r="C134" s="199"/>
      <c r="D134" s="200" t="s">
        <v>75</v>
      </c>
      <c r="E134" s="201" t="s">
        <v>1089</v>
      </c>
      <c r="F134" s="201" t="s">
        <v>1235</v>
      </c>
      <c r="G134" s="199"/>
      <c r="H134" s="199"/>
      <c r="I134" s="202"/>
      <c r="J134" s="203">
        <f>BK134</f>
        <v>0</v>
      </c>
      <c r="K134" s="199"/>
      <c r="L134" s="204"/>
      <c r="M134" s="205"/>
      <c r="N134" s="206"/>
      <c r="O134" s="206"/>
      <c r="P134" s="207">
        <f>SUM(P135:P136)</f>
        <v>0</v>
      </c>
      <c r="Q134" s="206"/>
      <c r="R134" s="207">
        <f>SUM(R135:R136)</f>
        <v>0</v>
      </c>
      <c r="S134" s="206"/>
      <c r="T134" s="208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84</v>
      </c>
      <c r="AT134" s="210" t="s">
        <v>75</v>
      </c>
      <c r="AU134" s="210" t="s">
        <v>76</v>
      </c>
      <c r="AY134" s="209" t="s">
        <v>140</v>
      </c>
      <c r="BK134" s="211">
        <f>SUM(BK135:BK136)</f>
        <v>0</v>
      </c>
    </row>
    <row r="135" s="2" customFormat="1" ht="24.15" customHeight="1">
      <c r="A135" s="40"/>
      <c r="B135" s="41"/>
      <c r="C135" s="214" t="s">
        <v>429</v>
      </c>
      <c r="D135" s="214" t="s">
        <v>143</v>
      </c>
      <c r="E135" s="215" t="s">
        <v>1236</v>
      </c>
      <c r="F135" s="216" t="s">
        <v>1237</v>
      </c>
      <c r="G135" s="217" t="s">
        <v>146</v>
      </c>
      <c r="H135" s="218">
        <v>0.69999999999999996</v>
      </c>
      <c r="I135" s="219"/>
      <c r="J135" s="220">
        <f>ROUND(I135*H135,2)</f>
        <v>0</v>
      </c>
      <c r="K135" s="216" t="s">
        <v>147</v>
      </c>
      <c r="L135" s="46"/>
      <c r="M135" s="221" t="s">
        <v>19</v>
      </c>
      <c r="N135" s="222" t="s">
        <v>47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418</v>
      </c>
      <c r="AT135" s="225" t="s">
        <v>143</v>
      </c>
      <c r="AU135" s="225" t="s">
        <v>84</v>
      </c>
      <c r="AY135" s="19" t="s">
        <v>140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84</v>
      </c>
      <c r="BK135" s="226">
        <f>ROUND(I135*H135,2)</f>
        <v>0</v>
      </c>
      <c r="BL135" s="19" t="s">
        <v>418</v>
      </c>
      <c r="BM135" s="225" t="s">
        <v>552</v>
      </c>
    </row>
    <row r="136" s="2" customFormat="1">
      <c r="A136" s="40"/>
      <c r="B136" s="41"/>
      <c r="C136" s="42"/>
      <c r="D136" s="227" t="s">
        <v>150</v>
      </c>
      <c r="E136" s="42"/>
      <c r="F136" s="228" t="s">
        <v>1238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150</v>
      </c>
      <c r="AU136" s="19" t="s">
        <v>84</v>
      </c>
    </row>
    <row r="137" s="12" customFormat="1" ht="25.92" customHeight="1">
      <c r="A137" s="12"/>
      <c r="B137" s="198"/>
      <c r="C137" s="199"/>
      <c r="D137" s="200" t="s">
        <v>75</v>
      </c>
      <c r="E137" s="201" t="s">
        <v>1094</v>
      </c>
      <c r="F137" s="201" t="s">
        <v>1239</v>
      </c>
      <c r="G137" s="199"/>
      <c r="H137" s="199"/>
      <c r="I137" s="202"/>
      <c r="J137" s="203">
        <f>BK137</f>
        <v>0</v>
      </c>
      <c r="K137" s="199"/>
      <c r="L137" s="204"/>
      <c r="M137" s="205"/>
      <c r="N137" s="206"/>
      <c r="O137" s="206"/>
      <c r="P137" s="207">
        <f>SUM(P138:P141)</f>
        <v>0</v>
      </c>
      <c r="Q137" s="206"/>
      <c r="R137" s="207">
        <f>SUM(R138:R141)</f>
        <v>0</v>
      </c>
      <c r="S137" s="206"/>
      <c r="T137" s="208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84</v>
      </c>
      <c r="AT137" s="210" t="s">
        <v>75</v>
      </c>
      <c r="AU137" s="210" t="s">
        <v>76</v>
      </c>
      <c r="AY137" s="209" t="s">
        <v>140</v>
      </c>
      <c r="BK137" s="211">
        <f>SUM(BK138:BK141)</f>
        <v>0</v>
      </c>
    </row>
    <row r="138" s="2" customFormat="1" ht="24.15" customHeight="1">
      <c r="A138" s="40"/>
      <c r="B138" s="41"/>
      <c r="C138" s="214" t="s">
        <v>436</v>
      </c>
      <c r="D138" s="214" t="s">
        <v>143</v>
      </c>
      <c r="E138" s="215" t="s">
        <v>1240</v>
      </c>
      <c r="F138" s="216" t="s">
        <v>1241</v>
      </c>
      <c r="G138" s="217" t="s">
        <v>517</v>
      </c>
      <c r="H138" s="218">
        <v>199</v>
      </c>
      <c r="I138" s="219"/>
      <c r="J138" s="220">
        <f>ROUND(I138*H138,2)</f>
        <v>0</v>
      </c>
      <c r="K138" s="216" t="s">
        <v>147</v>
      </c>
      <c r="L138" s="46"/>
      <c r="M138" s="221" t="s">
        <v>19</v>
      </c>
      <c r="N138" s="222" t="s">
        <v>47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418</v>
      </c>
      <c r="AT138" s="225" t="s">
        <v>143</v>
      </c>
      <c r="AU138" s="225" t="s">
        <v>84</v>
      </c>
      <c r="AY138" s="19" t="s">
        <v>140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84</v>
      </c>
      <c r="BK138" s="226">
        <f>ROUND(I138*H138,2)</f>
        <v>0</v>
      </c>
      <c r="BL138" s="19" t="s">
        <v>418</v>
      </c>
      <c r="BM138" s="225" t="s">
        <v>561</v>
      </c>
    </row>
    <row r="139" s="2" customFormat="1">
      <c r="A139" s="40"/>
      <c r="B139" s="41"/>
      <c r="C139" s="42"/>
      <c r="D139" s="227" t="s">
        <v>150</v>
      </c>
      <c r="E139" s="42"/>
      <c r="F139" s="228" t="s">
        <v>1242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150</v>
      </c>
      <c r="AU139" s="19" t="s">
        <v>84</v>
      </c>
    </row>
    <row r="140" s="2" customFormat="1" ht="24.15" customHeight="1">
      <c r="A140" s="40"/>
      <c r="B140" s="41"/>
      <c r="C140" s="214" t="s">
        <v>442</v>
      </c>
      <c r="D140" s="214" t="s">
        <v>143</v>
      </c>
      <c r="E140" s="215" t="s">
        <v>1243</v>
      </c>
      <c r="F140" s="216" t="s">
        <v>1244</v>
      </c>
      <c r="G140" s="217" t="s">
        <v>517</v>
      </c>
      <c r="H140" s="218">
        <v>25</v>
      </c>
      <c r="I140" s="219"/>
      <c r="J140" s="220">
        <f>ROUND(I140*H140,2)</f>
        <v>0</v>
      </c>
      <c r="K140" s="216" t="s">
        <v>147</v>
      </c>
      <c r="L140" s="46"/>
      <c r="M140" s="221" t="s">
        <v>19</v>
      </c>
      <c r="N140" s="222" t="s">
        <v>47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418</v>
      </c>
      <c r="AT140" s="225" t="s">
        <v>143</v>
      </c>
      <c r="AU140" s="225" t="s">
        <v>84</v>
      </c>
      <c r="AY140" s="19" t="s">
        <v>140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84</v>
      </c>
      <c r="BK140" s="226">
        <f>ROUND(I140*H140,2)</f>
        <v>0</v>
      </c>
      <c r="BL140" s="19" t="s">
        <v>418</v>
      </c>
      <c r="BM140" s="225" t="s">
        <v>573</v>
      </c>
    </row>
    <row r="141" s="2" customFormat="1">
      <c r="A141" s="40"/>
      <c r="B141" s="41"/>
      <c r="C141" s="42"/>
      <c r="D141" s="227" t="s">
        <v>150</v>
      </c>
      <c r="E141" s="42"/>
      <c r="F141" s="228" t="s">
        <v>1245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150</v>
      </c>
      <c r="AU141" s="19" t="s">
        <v>84</v>
      </c>
    </row>
    <row r="142" s="12" customFormat="1" ht="25.92" customHeight="1">
      <c r="A142" s="12"/>
      <c r="B142" s="198"/>
      <c r="C142" s="199"/>
      <c r="D142" s="200" t="s">
        <v>75</v>
      </c>
      <c r="E142" s="201" t="s">
        <v>1117</v>
      </c>
      <c r="F142" s="201" t="s">
        <v>1246</v>
      </c>
      <c r="G142" s="199"/>
      <c r="H142" s="199"/>
      <c r="I142" s="202"/>
      <c r="J142" s="203">
        <f>BK142</f>
        <v>0</v>
      </c>
      <c r="K142" s="199"/>
      <c r="L142" s="204"/>
      <c r="M142" s="205"/>
      <c r="N142" s="206"/>
      <c r="O142" s="206"/>
      <c r="P142" s="207">
        <f>P143</f>
        <v>0</v>
      </c>
      <c r="Q142" s="206"/>
      <c r="R142" s="207">
        <f>R143</f>
        <v>0</v>
      </c>
      <c r="S142" s="206"/>
      <c r="T142" s="208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84</v>
      </c>
      <c r="AT142" s="210" t="s">
        <v>75</v>
      </c>
      <c r="AU142" s="210" t="s">
        <v>76</v>
      </c>
      <c r="AY142" s="209" t="s">
        <v>140</v>
      </c>
      <c r="BK142" s="211">
        <f>BK143</f>
        <v>0</v>
      </c>
    </row>
    <row r="143" s="2" customFormat="1" ht="24.15" customHeight="1">
      <c r="A143" s="40"/>
      <c r="B143" s="41"/>
      <c r="C143" s="214" t="s">
        <v>7</v>
      </c>
      <c r="D143" s="214" t="s">
        <v>143</v>
      </c>
      <c r="E143" s="215" t="s">
        <v>1247</v>
      </c>
      <c r="F143" s="216" t="s">
        <v>1248</v>
      </c>
      <c r="G143" s="217" t="s">
        <v>994</v>
      </c>
      <c r="H143" s="218">
        <v>16</v>
      </c>
      <c r="I143" s="219"/>
      <c r="J143" s="220">
        <f>ROUND(I143*H143,2)</f>
        <v>0</v>
      </c>
      <c r="K143" s="216" t="s">
        <v>990</v>
      </c>
      <c r="L143" s="46"/>
      <c r="M143" s="221" t="s">
        <v>19</v>
      </c>
      <c r="N143" s="222" t="s">
        <v>47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418</v>
      </c>
      <c r="AT143" s="225" t="s">
        <v>143</v>
      </c>
      <c r="AU143" s="225" t="s">
        <v>84</v>
      </c>
      <c r="AY143" s="19" t="s">
        <v>140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84</v>
      </c>
      <c r="BK143" s="226">
        <f>ROUND(I143*H143,2)</f>
        <v>0</v>
      </c>
      <c r="BL143" s="19" t="s">
        <v>418</v>
      </c>
      <c r="BM143" s="225" t="s">
        <v>584</v>
      </c>
    </row>
    <row r="144" s="12" customFormat="1" ht="25.92" customHeight="1">
      <c r="A144" s="12"/>
      <c r="B144" s="198"/>
      <c r="C144" s="199"/>
      <c r="D144" s="200" t="s">
        <v>75</v>
      </c>
      <c r="E144" s="201" t="s">
        <v>1122</v>
      </c>
      <c r="F144" s="201" t="s">
        <v>1249</v>
      </c>
      <c r="G144" s="199"/>
      <c r="H144" s="199"/>
      <c r="I144" s="202"/>
      <c r="J144" s="203">
        <f>BK144</f>
        <v>0</v>
      </c>
      <c r="K144" s="199"/>
      <c r="L144" s="204"/>
      <c r="M144" s="205"/>
      <c r="N144" s="206"/>
      <c r="O144" s="206"/>
      <c r="P144" s="207">
        <f>SUM(P145:P152)</f>
        <v>0</v>
      </c>
      <c r="Q144" s="206"/>
      <c r="R144" s="207">
        <f>SUM(R145:R152)</f>
        <v>0</v>
      </c>
      <c r="S144" s="206"/>
      <c r="T144" s="208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9" t="s">
        <v>84</v>
      </c>
      <c r="AT144" s="210" t="s">
        <v>75</v>
      </c>
      <c r="AU144" s="210" t="s">
        <v>76</v>
      </c>
      <c r="AY144" s="209" t="s">
        <v>140</v>
      </c>
      <c r="BK144" s="211">
        <f>SUM(BK145:BK152)</f>
        <v>0</v>
      </c>
    </row>
    <row r="145" s="2" customFormat="1" ht="24.15" customHeight="1">
      <c r="A145" s="40"/>
      <c r="B145" s="41"/>
      <c r="C145" s="214" t="s">
        <v>452</v>
      </c>
      <c r="D145" s="214" t="s">
        <v>143</v>
      </c>
      <c r="E145" s="215" t="s">
        <v>1250</v>
      </c>
      <c r="F145" s="216" t="s">
        <v>1251</v>
      </c>
      <c r="G145" s="217" t="s">
        <v>362</v>
      </c>
      <c r="H145" s="218">
        <v>7392</v>
      </c>
      <c r="I145" s="219"/>
      <c r="J145" s="220">
        <f>ROUND(I145*H145,2)</f>
        <v>0</v>
      </c>
      <c r="K145" s="216" t="s">
        <v>147</v>
      </c>
      <c r="L145" s="46"/>
      <c r="M145" s="221" t="s">
        <v>19</v>
      </c>
      <c r="N145" s="222" t="s">
        <v>47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418</v>
      </c>
      <c r="AT145" s="225" t="s">
        <v>143</v>
      </c>
      <c r="AU145" s="225" t="s">
        <v>84</v>
      </c>
      <c r="AY145" s="19" t="s">
        <v>140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84</v>
      </c>
      <c r="BK145" s="226">
        <f>ROUND(I145*H145,2)</f>
        <v>0</v>
      </c>
      <c r="BL145" s="19" t="s">
        <v>418</v>
      </c>
      <c r="BM145" s="225" t="s">
        <v>596</v>
      </c>
    </row>
    <row r="146" s="2" customFormat="1">
      <c r="A146" s="40"/>
      <c r="B146" s="41"/>
      <c r="C146" s="42"/>
      <c r="D146" s="227" t="s">
        <v>150</v>
      </c>
      <c r="E146" s="42"/>
      <c r="F146" s="228" t="s">
        <v>1252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150</v>
      </c>
      <c r="AU146" s="19" t="s">
        <v>84</v>
      </c>
    </row>
    <row r="147" s="2" customFormat="1" ht="24.15" customHeight="1">
      <c r="A147" s="40"/>
      <c r="B147" s="41"/>
      <c r="C147" s="214" t="s">
        <v>459</v>
      </c>
      <c r="D147" s="214" t="s">
        <v>143</v>
      </c>
      <c r="E147" s="215" t="s">
        <v>1253</v>
      </c>
      <c r="F147" s="216" t="s">
        <v>1254</v>
      </c>
      <c r="G147" s="217" t="s">
        <v>362</v>
      </c>
      <c r="H147" s="218">
        <v>210</v>
      </c>
      <c r="I147" s="219"/>
      <c r="J147" s="220">
        <f>ROUND(I147*H147,2)</f>
        <v>0</v>
      </c>
      <c r="K147" s="216" t="s">
        <v>147</v>
      </c>
      <c r="L147" s="46"/>
      <c r="M147" s="221" t="s">
        <v>19</v>
      </c>
      <c r="N147" s="222" t="s">
        <v>47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418</v>
      </c>
      <c r="AT147" s="225" t="s">
        <v>143</v>
      </c>
      <c r="AU147" s="225" t="s">
        <v>84</v>
      </c>
      <c r="AY147" s="19" t="s">
        <v>140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84</v>
      </c>
      <c r="BK147" s="226">
        <f>ROUND(I147*H147,2)</f>
        <v>0</v>
      </c>
      <c r="BL147" s="19" t="s">
        <v>418</v>
      </c>
      <c r="BM147" s="225" t="s">
        <v>609</v>
      </c>
    </row>
    <row r="148" s="2" customFormat="1">
      <c r="A148" s="40"/>
      <c r="B148" s="41"/>
      <c r="C148" s="42"/>
      <c r="D148" s="227" t="s">
        <v>150</v>
      </c>
      <c r="E148" s="42"/>
      <c r="F148" s="228" t="s">
        <v>1255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150</v>
      </c>
      <c r="AU148" s="19" t="s">
        <v>84</v>
      </c>
    </row>
    <row r="149" s="2" customFormat="1" ht="24.15" customHeight="1">
      <c r="A149" s="40"/>
      <c r="B149" s="41"/>
      <c r="C149" s="214" t="s">
        <v>468</v>
      </c>
      <c r="D149" s="214" t="s">
        <v>143</v>
      </c>
      <c r="E149" s="215" t="s">
        <v>1256</v>
      </c>
      <c r="F149" s="216" t="s">
        <v>1257</v>
      </c>
      <c r="G149" s="217" t="s">
        <v>362</v>
      </c>
      <c r="H149" s="218">
        <v>180</v>
      </c>
      <c r="I149" s="219"/>
      <c r="J149" s="220">
        <f>ROUND(I149*H149,2)</f>
        <v>0</v>
      </c>
      <c r="K149" s="216" t="s">
        <v>147</v>
      </c>
      <c r="L149" s="46"/>
      <c r="M149" s="221" t="s">
        <v>19</v>
      </c>
      <c r="N149" s="222" t="s">
        <v>47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418</v>
      </c>
      <c r="AT149" s="225" t="s">
        <v>143</v>
      </c>
      <c r="AU149" s="225" t="s">
        <v>84</v>
      </c>
      <c r="AY149" s="19" t="s">
        <v>140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84</v>
      </c>
      <c r="BK149" s="226">
        <f>ROUND(I149*H149,2)</f>
        <v>0</v>
      </c>
      <c r="BL149" s="19" t="s">
        <v>418</v>
      </c>
      <c r="BM149" s="225" t="s">
        <v>625</v>
      </c>
    </row>
    <row r="150" s="2" customFormat="1">
      <c r="A150" s="40"/>
      <c r="B150" s="41"/>
      <c r="C150" s="42"/>
      <c r="D150" s="227" t="s">
        <v>150</v>
      </c>
      <c r="E150" s="42"/>
      <c r="F150" s="228" t="s">
        <v>1258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150</v>
      </c>
      <c r="AU150" s="19" t="s">
        <v>84</v>
      </c>
    </row>
    <row r="151" s="2" customFormat="1" ht="24.15" customHeight="1">
      <c r="A151" s="40"/>
      <c r="B151" s="41"/>
      <c r="C151" s="214" t="s">
        <v>475</v>
      </c>
      <c r="D151" s="214" t="s">
        <v>143</v>
      </c>
      <c r="E151" s="215" t="s">
        <v>1259</v>
      </c>
      <c r="F151" s="216" t="s">
        <v>1260</v>
      </c>
      <c r="G151" s="217" t="s">
        <v>362</v>
      </c>
      <c r="H151" s="218">
        <v>60</v>
      </c>
      <c r="I151" s="219"/>
      <c r="J151" s="220">
        <f>ROUND(I151*H151,2)</f>
        <v>0</v>
      </c>
      <c r="K151" s="216" t="s">
        <v>147</v>
      </c>
      <c r="L151" s="46"/>
      <c r="M151" s="221" t="s">
        <v>19</v>
      </c>
      <c r="N151" s="222" t="s">
        <v>47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418</v>
      </c>
      <c r="AT151" s="225" t="s">
        <v>143</v>
      </c>
      <c r="AU151" s="225" t="s">
        <v>84</v>
      </c>
      <c r="AY151" s="19" t="s">
        <v>140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84</v>
      </c>
      <c r="BK151" s="226">
        <f>ROUND(I151*H151,2)</f>
        <v>0</v>
      </c>
      <c r="BL151" s="19" t="s">
        <v>418</v>
      </c>
      <c r="BM151" s="225" t="s">
        <v>635</v>
      </c>
    </row>
    <row r="152" s="2" customFormat="1">
      <c r="A152" s="40"/>
      <c r="B152" s="41"/>
      <c r="C152" s="42"/>
      <c r="D152" s="227" t="s">
        <v>150</v>
      </c>
      <c r="E152" s="42"/>
      <c r="F152" s="228" t="s">
        <v>1261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150</v>
      </c>
      <c r="AU152" s="19" t="s">
        <v>84</v>
      </c>
    </row>
    <row r="153" s="12" customFormat="1" ht="25.92" customHeight="1">
      <c r="A153" s="12"/>
      <c r="B153" s="198"/>
      <c r="C153" s="199"/>
      <c r="D153" s="200" t="s">
        <v>75</v>
      </c>
      <c r="E153" s="201" t="s">
        <v>1139</v>
      </c>
      <c r="F153" s="201" t="s">
        <v>1262</v>
      </c>
      <c r="G153" s="199"/>
      <c r="H153" s="199"/>
      <c r="I153" s="202"/>
      <c r="J153" s="203">
        <f>BK153</f>
        <v>0</v>
      </c>
      <c r="K153" s="199"/>
      <c r="L153" s="204"/>
      <c r="M153" s="205"/>
      <c r="N153" s="206"/>
      <c r="O153" s="206"/>
      <c r="P153" s="207">
        <f>SUM(P154:P172)</f>
        <v>0</v>
      </c>
      <c r="Q153" s="206"/>
      <c r="R153" s="207">
        <f>SUM(R154:R172)</f>
        <v>0</v>
      </c>
      <c r="S153" s="206"/>
      <c r="T153" s="208">
        <f>SUM(T154:T172)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84</v>
      </c>
      <c r="AT153" s="210" t="s">
        <v>75</v>
      </c>
      <c r="AU153" s="210" t="s">
        <v>76</v>
      </c>
      <c r="AY153" s="209" t="s">
        <v>140</v>
      </c>
      <c r="BK153" s="211">
        <f>SUM(BK154:BK172)</f>
        <v>0</v>
      </c>
    </row>
    <row r="154" s="2" customFormat="1" ht="24.15" customHeight="1">
      <c r="A154" s="40"/>
      <c r="B154" s="41"/>
      <c r="C154" s="214" t="s">
        <v>481</v>
      </c>
      <c r="D154" s="214" t="s">
        <v>143</v>
      </c>
      <c r="E154" s="215" t="s">
        <v>1263</v>
      </c>
      <c r="F154" s="216" t="s">
        <v>1264</v>
      </c>
      <c r="G154" s="217" t="s">
        <v>362</v>
      </c>
      <c r="H154" s="218">
        <v>240</v>
      </c>
      <c r="I154" s="219"/>
      <c r="J154" s="220">
        <f>ROUND(I154*H154,2)</f>
        <v>0</v>
      </c>
      <c r="K154" s="216" t="s">
        <v>147</v>
      </c>
      <c r="L154" s="46"/>
      <c r="M154" s="221" t="s">
        <v>19</v>
      </c>
      <c r="N154" s="222" t="s">
        <v>47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418</v>
      </c>
      <c r="AT154" s="225" t="s">
        <v>143</v>
      </c>
      <c r="AU154" s="225" t="s">
        <v>84</v>
      </c>
      <c r="AY154" s="19" t="s">
        <v>140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84</v>
      </c>
      <c r="BK154" s="226">
        <f>ROUND(I154*H154,2)</f>
        <v>0</v>
      </c>
      <c r="BL154" s="19" t="s">
        <v>418</v>
      </c>
      <c r="BM154" s="225" t="s">
        <v>657</v>
      </c>
    </row>
    <row r="155" s="2" customFormat="1">
      <c r="A155" s="40"/>
      <c r="B155" s="41"/>
      <c r="C155" s="42"/>
      <c r="D155" s="227" t="s">
        <v>150</v>
      </c>
      <c r="E155" s="42"/>
      <c r="F155" s="228" t="s">
        <v>1265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150</v>
      </c>
      <c r="AU155" s="19" t="s">
        <v>84</v>
      </c>
    </row>
    <row r="156" s="2" customFormat="1" ht="24.15" customHeight="1">
      <c r="A156" s="40"/>
      <c r="B156" s="41"/>
      <c r="C156" s="214" t="s">
        <v>492</v>
      </c>
      <c r="D156" s="214" t="s">
        <v>143</v>
      </c>
      <c r="E156" s="215" t="s">
        <v>1266</v>
      </c>
      <c r="F156" s="216" t="s">
        <v>1267</v>
      </c>
      <c r="G156" s="217" t="s">
        <v>362</v>
      </c>
      <c r="H156" s="218">
        <v>270</v>
      </c>
      <c r="I156" s="219"/>
      <c r="J156" s="220">
        <f>ROUND(I156*H156,2)</f>
        <v>0</v>
      </c>
      <c r="K156" s="216" t="s">
        <v>147</v>
      </c>
      <c r="L156" s="46"/>
      <c r="M156" s="221" t="s">
        <v>19</v>
      </c>
      <c r="N156" s="222" t="s">
        <v>47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418</v>
      </c>
      <c r="AT156" s="225" t="s">
        <v>143</v>
      </c>
      <c r="AU156" s="225" t="s">
        <v>84</v>
      </c>
      <c r="AY156" s="19" t="s">
        <v>140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84</v>
      </c>
      <c r="BK156" s="226">
        <f>ROUND(I156*H156,2)</f>
        <v>0</v>
      </c>
      <c r="BL156" s="19" t="s">
        <v>418</v>
      </c>
      <c r="BM156" s="225" t="s">
        <v>677</v>
      </c>
    </row>
    <row r="157" s="2" customFormat="1">
      <c r="A157" s="40"/>
      <c r="B157" s="41"/>
      <c r="C157" s="42"/>
      <c r="D157" s="227" t="s">
        <v>150</v>
      </c>
      <c r="E157" s="42"/>
      <c r="F157" s="228" t="s">
        <v>1268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150</v>
      </c>
      <c r="AU157" s="19" t="s">
        <v>84</v>
      </c>
    </row>
    <row r="158" s="2" customFormat="1" ht="24.15" customHeight="1">
      <c r="A158" s="40"/>
      <c r="B158" s="41"/>
      <c r="C158" s="214" t="s">
        <v>500</v>
      </c>
      <c r="D158" s="214" t="s">
        <v>143</v>
      </c>
      <c r="E158" s="215" t="s">
        <v>1205</v>
      </c>
      <c r="F158" s="216" t="s">
        <v>1206</v>
      </c>
      <c r="G158" s="217" t="s">
        <v>517</v>
      </c>
      <c r="H158" s="218">
        <v>29</v>
      </c>
      <c r="I158" s="219"/>
      <c r="J158" s="220">
        <f>ROUND(I158*H158,2)</f>
        <v>0</v>
      </c>
      <c r="K158" s="216" t="s">
        <v>147</v>
      </c>
      <c r="L158" s="46"/>
      <c r="M158" s="221" t="s">
        <v>19</v>
      </c>
      <c r="N158" s="222" t="s">
        <v>47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418</v>
      </c>
      <c r="AT158" s="225" t="s">
        <v>143</v>
      </c>
      <c r="AU158" s="225" t="s">
        <v>84</v>
      </c>
      <c r="AY158" s="19" t="s">
        <v>140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84</v>
      </c>
      <c r="BK158" s="226">
        <f>ROUND(I158*H158,2)</f>
        <v>0</v>
      </c>
      <c r="BL158" s="19" t="s">
        <v>418</v>
      </c>
      <c r="BM158" s="225" t="s">
        <v>691</v>
      </c>
    </row>
    <row r="159" s="2" customFormat="1">
      <c r="A159" s="40"/>
      <c r="B159" s="41"/>
      <c r="C159" s="42"/>
      <c r="D159" s="227" t="s">
        <v>150</v>
      </c>
      <c r="E159" s="42"/>
      <c r="F159" s="228" t="s">
        <v>1207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150</v>
      </c>
      <c r="AU159" s="19" t="s">
        <v>84</v>
      </c>
    </row>
    <row r="160" s="2" customFormat="1" ht="24.15" customHeight="1">
      <c r="A160" s="40"/>
      <c r="B160" s="41"/>
      <c r="C160" s="214" t="s">
        <v>505</v>
      </c>
      <c r="D160" s="214" t="s">
        <v>143</v>
      </c>
      <c r="E160" s="215" t="s">
        <v>1208</v>
      </c>
      <c r="F160" s="216" t="s">
        <v>1209</v>
      </c>
      <c r="G160" s="217" t="s">
        <v>517</v>
      </c>
      <c r="H160" s="218">
        <v>24</v>
      </c>
      <c r="I160" s="219"/>
      <c r="J160" s="220">
        <f>ROUND(I160*H160,2)</f>
        <v>0</v>
      </c>
      <c r="K160" s="216" t="s">
        <v>147</v>
      </c>
      <c r="L160" s="46"/>
      <c r="M160" s="221" t="s">
        <v>19</v>
      </c>
      <c r="N160" s="222" t="s">
        <v>47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418</v>
      </c>
      <c r="AT160" s="225" t="s">
        <v>143</v>
      </c>
      <c r="AU160" s="225" t="s">
        <v>84</v>
      </c>
      <c r="AY160" s="19" t="s">
        <v>140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84</v>
      </c>
      <c r="BK160" s="226">
        <f>ROUND(I160*H160,2)</f>
        <v>0</v>
      </c>
      <c r="BL160" s="19" t="s">
        <v>418</v>
      </c>
      <c r="BM160" s="225" t="s">
        <v>711</v>
      </c>
    </row>
    <row r="161" s="2" customFormat="1">
      <c r="A161" s="40"/>
      <c r="B161" s="41"/>
      <c r="C161" s="42"/>
      <c r="D161" s="227" t="s">
        <v>150</v>
      </c>
      <c r="E161" s="42"/>
      <c r="F161" s="228" t="s">
        <v>1210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150</v>
      </c>
      <c r="AU161" s="19" t="s">
        <v>84</v>
      </c>
    </row>
    <row r="162" s="2" customFormat="1" ht="16.5" customHeight="1">
      <c r="A162" s="40"/>
      <c r="B162" s="41"/>
      <c r="C162" s="214" t="s">
        <v>514</v>
      </c>
      <c r="D162" s="214" t="s">
        <v>143</v>
      </c>
      <c r="E162" s="215" t="s">
        <v>1269</v>
      </c>
      <c r="F162" s="216" t="s">
        <v>1270</v>
      </c>
      <c r="G162" s="217" t="s">
        <v>362</v>
      </c>
      <c r="H162" s="218">
        <v>700</v>
      </c>
      <c r="I162" s="219"/>
      <c r="J162" s="220">
        <f>ROUND(I162*H162,2)</f>
        <v>0</v>
      </c>
      <c r="K162" s="216" t="s">
        <v>147</v>
      </c>
      <c r="L162" s="46"/>
      <c r="M162" s="221" t="s">
        <v>19</v>
      </c>
      <c r="N162" s="222" t="s">
        <v>47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418</v>
      </c>
      <c r="AT162" s="225" t="s">
        <v>143</v>
      </c>
      <c r="AU162" s="225" t="s">
        <v>84</v>
      </c>
      <c r="AY162" s="19" t="s">
        <v>140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84</v>
      </c>
      <c r="BK162" s="226">
        <f>ROUND(I162*H162,2)</f>
        <v>0</v>
      </c>
      <c r="BL162" s="19" t="s">
        <v>418</v>
      </c>
      <c r="BM162" s="225" t="s">
        <v>721</v>
      </c>
    </row>
    <row r="163" s="2" customFormat="1">
      <c r="A163" s="40"/>
      <c r="B163" s="41"/>
      <c r="C163" s="42"/>
      <c r="D163" s="227" t="s">
        <v>150</v>
      </c>
      <c r="E163" s="42"/>
      <c r="F163" s="228" t="s">
        <v>1271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150</v>
      </c>
      <c r="AU163" s="19" t="s">
        <v>84</v>
      </c>
    </row>
    <row r="164" s="2" customFormat="1" ht="24.15" customHeight="1">
      <c r="A164" s="40"/>
      <c r="B164" s="41"/>
      <c r="C164" s="214" t="s">
        <v>520</v>
      </c>
      <c r="D164" s="214" t="s">
        <v>143</v>
      </c>
      <c r="E164" s="215" t="s">
        <v>1272</v>
      </c>
      <c r="F164" s="216" t="s">
        <v>1273</v>
      </c>
      <c r="G164" s="217" t="s">
        <v>517</v>
      </c>
      <c r="H164" s="218">
        <v>10</v>
      </c>
      <c r="I164" s="219"/>
      <c r="J164" s="220">
        <f>ROUND(I164*H164,2)</f>
        <v>0</v>
      </c>
      <c r="K164" s="216" t="s">
        <v>147</v>
      </c>
      <c r="L164" s="46"/>
      <c r="M164" s="221" t="s">
        <v>19</v>
      </c>
      <c r="N164" s="222" t="s">
        <v>47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418</v>
      </c>
      <c r="AT164" s="225" t="s">
        <v>143</v>
      </c>
      <c r="AU164" s="225" t="s">
        <v>84</v>
      </c>
      <c r="AY164" s="19" t="s">
        <v>140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84</v>
      </c>
      <c r="BK164" s="226">
        <f>ROUND(I164*H164,2)</f>
        <v>0</v>
      </c>
      <c r="BL164" s="19" t="s">
        <v>418</v>
      </c>
      <c r="BM164" s="225" t="s">
        <v>735</v>
      </c>
    </row>
    <row r="165" s="2" customFormat="1">
      <c r="A165" s="40"/>
      <c r="B165" s="41"/>
      <c r="C165" s="42"/>
      <c r="D165" s="227" t="s">
        <v>150</v>
      </c>
      <c r="E165" s="42"/>
      <c r="F165" s="228" t="s">
        <v>1274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150</v>
      </c>
      <c r="AU165" s="19" t="s">
        <v>84</v>
      </c>
    </row>
    <row r="166" s="2" customFormat="1" ht="16.5" customHeight="1">
      <c r="A166" s="40"/>
      <c r="B166" s="41"/>
      <c r="C166" s="214" t="s">
        <v>524</v>
      </c>
      <c r="D166" s="214" t="s">
        <v>143</v>
      </c>
      <c r="E166" s="215" t="s">
        <v>1275</v>
      </c>
      <c r="F166" s="216" t="s">
        <v>1276</v>
      </c>
      <c r="G166" s="217" t="s">
        <v>517</v>
      </c>
      <c r="H166" s="218">
        <v>10</v>
      </c>
      <c r="I166" s="219"/>
      <c r="J166" s="220">
        <f>ROUND(I166*H166,2)</f>
        <v>0</v>
      </c>
      <c r="K166" s="216" t="s">
        <v>147</v>
      </c>
      <c r="L166" s="46"/>
      <c r="M166" s="221" t="s">
        <v>19</v>
      </c>
      <c r="N166" s="222" t="s">
        <v>47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418</v>
      </c>
      <c r="AT166" s="225" t="s">
        <v>143</v>
      </c>
      <c r="AU166" s="225" t="s">
        <v>84</v>
      </c>
      <c r="AY166" s="19" t="s">
        <v>140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84</v>
      </c>
      <c r="BK166" s="226">
        <f>ROUND(I166*H166,2)</f>
        <v>0</v>
      </c>
      <c r="BL166" s="19" t="s">
        <v>418</v>
      </c>
      <c r="BM166" s="225" t="s">
        <v>746</v>
      </c>
    </row>
    <row r="167" s="2" customFormat="1">
      <c r="A167" s="40"/>
      <c r="B167" s="41"/>
      <c r="C167" s="42"/>
      <c r="D167" s="227" t="s">
        <v>150</v>
      </c>
      <c r="E167" s="42"/>
      <c r="F167" s="228" t="s">
        <v>1277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150</v>
      </c>
      <c r="AU167" s="19" t="s">
        <v>84</v>
      </c>
    </row>
    <row r="168" s="2" customFormat="1" ht="16.5" customHeight="1">
      <c r="A168" s="40"/>
      <c r="B168" s="41"/>
      <c r="C168" s="214" t="s">
        <v>532</v>
      </c>
      <c r="D168" s="214" t="s">
        <v>143</v>
      </c>
      <c r="E168" s="215" t="s">
        <v>1278</v>
      </c>
      <c r="F168" s="216" t="s">
        <v>1279</v>
      </c>
      <c r="G168" s="217" t="s">
        <v>517</v>
      </c>
      <c r="H168" s="218">
        <v>29</v>
      </c>
      <c r="I168" s="219"/>
      <c r="J168" s="220">
        <f>ROUND(I168*H168,2)</f>
        <v>0</v>
      </c>
      <c r="K168" s="216" t="s">
        <v>147</v>
      </c>
      <c r="L168" s="46"/>
      <c r="M168" s="221" t="s">
        <v>19</v>
      </c>
      <c r="N168" s="222" t="s">
        <v>47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418</v>
      </c>
      <c r="AT168" s="225" t="s">
        <v>143</v>
      </c>
      <c r="AU168" s="225" t="s">
        <v>84</v>
      </c>
      <c r="AY168" s="19" t="s">
        <v>140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84</v>
      </c>
      <c r="BK168" s="226">
        <f>ROUND(I168*H168,2)</f>
        <v>0</v>
      </c>
      <c r="BL168" s="19" t="s">
        <v>418</v>
      </c>
      <c r="BM168" s="225" t="s">
        <v>759</v>
      </c>
    </row>
    <row r="169" s="2" customFormat="1">
      <c r="A169" s="40"/>
      <c r="B169" s="41"/>
      <c r="C169" s="42"/>
      <c r="D169" s="227" t="s">
        <v>150</v>
      </c>
      <c r="E169" s="42"/>
      <c r="F169" s="228" t="s">
        <v>1280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150</v>
      </c>
      <c r="AU169" s="19" t="s">
        <v>84</v>
      </c>
    </row>
    <row r="170" s="2" customFormat="1" ht="24.15" customHeight="1">
      <c r="A170" s="40"/>
      <c r="B170" s="41"/>
      <c r="C170" s="214" t="s">
        <v>540</v>
      </c>
      <c r="D170" s="214" t="s">
        <v>143</v>
      </c>
      <c r="E170" s="215" t="s">
        <v>1281</v>
      </c>
      <c r="F170" s="216" t="s">
        <v>1162</v>
      </c>
      <c r="G170" s="217" t="s">
        <v>543</v>
      </c>
      <c r="H170" s="218">
        <v>1</v>
      </c>
      <c r="I170" s="219"/>
      <c r="J170" s="220">
        <f>ROUND(I170*H170,2)</f>
        <v>0</v>
      </c>
      <c r="K170" s="216" t="s">
        <v>19</v>
      </c>
      <c r="L170" s="46"/>
      <c r="M170" s="221" t="s">
        <v>19</v>
      </c>
      <c r="N170" s="222" t="s">
        <v>47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418</v>
      </c>
      <c r="AT170" s="225" t="s">
        <v>143</v>
      </c>
      <c r="AU170" s="225" t="s">
        <v>84</v>
      </c>
      <c r="AY170" s="19" t="s">
        <v>140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84</v>
      </c>
      <c r="BK170" s="226">
        <f>ROUND(I170*H170,2)</f>
        <v>0</v>
      </c>
      <c r="BL170" s="19" t="s">
        <v>418</v>
      </c>
      <c r="BM170" s="225" t="s">
        <v>1282</v>
      </c>
    </row>
    <row r="171" s="2" customFormat="1" ht="16.5" customHeight="1">
      <c r="A171" s="40"/>
      <c r="B171" s="41"/>
      <c r="C171" s="214" t="s">
        <v>546</v>
      </c>
      <c r="D171" s="214" t="s">
        <v>143</v>
      </c>
      <c r="E171" s="215" t="s">
        <v>1283</v>
      </c>
      <c r="F171" s="216" t="s">
        <v>1284</v>
      </c>
      <c r="G171" s="217" t="s">
        <v>994</v>
      </c>
      <c r="H171" s="218">
        <v>8</v>
      </c>
      <c r="I171" s="219"/>
      <c r="J171" s="220">
        <f>ROUND(I171*H171,2)</f>
        <v>0</v>
      </c>
      <c r="K171" s="216" t="s">
        <v>990</v>
      </c>
      <c r="L171" s="46"/>
      <c r="M171" s="221" t="s">
        <v>19</v>
      </c>
      <c r="N171" s="222" t="s">
        <v>47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418</v>
      </c>
      <c r="AT171" s="225" t="s">
        <v>143</v>
      </c>
      <c r="AU171" s="225" t="s">
        <v>84</v>
      </c>
      <c r="AY171" s="19" t="s">
        <v>140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84</v>
      </c>
      <c r="BK171" s="226">
        <f>ROUND(I171*H171,2)</f>
        <v>0</v>
      </c>
      <c r="BL171" s="19" t="s">
        <v>418</v>
      </c>
      <c r="BM171" s="225" t="s">
        <v>781</v>
      </c>
    </row>
    <row r="172" s="2" customFormat="1" ht="16.5" customHeight="1">
      <c r="A172" s="40"/>
      <c r="B172" s="41"/>
      <c r="C172" s="214" t="s">
        <v>552</v>
      </c>
      <c r="D172" s="214" t="s">
        <v>143</v>
      </c>
      <c r="E172" s="215" t="s">
        <v>1285</v>
      </c>
      <c r="F172" s="216" t="s">
        <v>1286</v>
      </c>
      <c r="G172" s="217" t="s">
        <v>994</v>
      </c>
      <c r="H172" s="218">
        <v>8</v>
      </c>
      <c r="I172" s="219"/>
      <c r="J172" s="220">
        <f>ROUND(I172*H172,2)</f>
        <v>0</v>
      </c>
      <c r="K172" s="216" t="s">
        <v>990</v>
      </c>
      <c r="L172" s="46"/>
      <c r="M172" s="221" t="s">
        <v>19</v>
      </c>
      <c r="N172" s="222" t="s">
        <v>47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418</v>
      </c>
      <c r="AT172" s="225" t="s">
        <v>143</v>
      </c>
      <c r="AU172" s="225" t="s">
        <v>84</v>
      </c>
      <c r="AY172" s="19" t="s">
        <v>140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84</v>
      </c>
      <c r="BK172" s="226">
        <f>ROUND(I172*H172,2)</f>
        <v>0</v>
      </c>
      <c r="BL172" s="19" t="s">
        <v>418</v>
      </c>
      <c r="BM172" s="225" t="s">
        <v>1079</v>
      </c>
    </row>
    <row r="173" s="12" customFormat="1" ht="25.92" customHeight="1">
      <c r="A173" s="12"/>
      <c r="B173" s="198"/>
      <c r="C173" s="199"/>
      <c r="D173" s="200" t="s">
        <v>75</v>
      </c>
      <c r="E173" s="201" t="s">
        <v>1164</v>
      </c>
      <c r="F173" s="201" t="s">
        <v>1287</v>
      </c>
      <c r="G173" s="199"/>
      <c r="H173" s="199"/>
      <c r="I173" s="202"/>
      <c r="J173" s="203">
        <f>BK173</f>
        <v>0</v>
      </c>
      <c r="K173" s="199"/>
      <c r="L173" s="204"/>
      <c r="M173" s="205"/>
      <c r="N173" s="206"/>
      <c r="O173" s="206"/>
      <c r="P173" s="207">
        <f>SUM(P174:P187)</f>
        <v>0</v>
      </c>
      <c r="Q173" s="206"/>
      <c r="R173" s="207">
        <f>SUM(R174:R187)</f>
        <v>0</v>
      </c>
      <c r="S173" s="206"/>
      <c r="T173" s="208">
        <f>SUM(T174:T187)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9" t="s">
        <v>84</v>
      </c>
      <c r="AT173" s="210" t="s">
        <v>75</v>
      </c>
      <c r="AU173" s="210" t="s">
        <v>76</v>
      </c>
      <c r="AY173" s="209" t="s">
        <v>140</v>
      </c>
      <c r="BK173" s="211">
        <f>SUM(BK174:BK187)</f>
        <v>0</v>
      </c>
    </row>
    <row r="174" s="2" customFormat="1" ht="16.5" customHeight="1">
      <c r="A174" s="40"/>
      <c r="B174" s="41"/>
      <c r="C174" s="214" t="s">
        <v>556</v>
      </c>
      <c r="D174" s="214" t="s">
        <v>143</v>
      </c>
      <c r="E174" s="215" t="s">
        <v>1288</v>
      </c>
      <c r="F174" s="216" t="s">
        <v>1289</v>
      </c>
      <c r="G174" s="217" t="s">
        <v>994</v>
      </c>
      <c r="H174" s="218">
        <v>64</v>
      </c>
      <c r="I174" s="219"/>
      <c r="J174" s="220">
        <f>ROUND(I174*H174,2)</f>
        <v>0</v>
      </c>
      <c r="K174" s="216" t="s">
        <v>990</v>
      </c>
      <c r="L174" s="46"/>
      <c r="M174" s="221" t="s">
        <v>19</v>
      </c>
      <c r="N174" s="222" t="s">
        <v>47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418</v>
      </c>
      <c r="AT174" s="225" t="s">
        <v>143</v>
      </c>
      <c r="AU174" s="225" t="s">
        <v>84</v>
      </c>
      <c r="AY174" s="19" t="s">
        <v>140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84</v>
      </c>
      <c r="BK174" s="226">
        <f>ROUND(I174*H174,2)</f>
        <v>0</v>
      </c>
      <c r="BL174" s="19" t="s">
        <v>418</v>
      </c>
      <c r="BM174" s="225" t="s">
        <v>1082</v>
      </c>
    </row>
    <row r="175" s="2" customFormat="1" ht="16.5" customHeight="1">
      <c r="A175" s="40"/>
      <c r="B175" s="41"/>
      <c r="C175" s="214" t="s">
        <v>561</v>
      </c>
      <c r="D175" s="214" t="s">
        <v>143</v>
      </c>
      <c r="E175" s="215" t="s">
        <v>1290</v>
      </c>
      <c r="F175" s="216" t="s">
        <v>1291</v>
      </c>
      <c r="G175" s="217" t="s">
        <v>994</v>
      </c>
      <c r="H175" s="218">
        <v>16</v>
      </c>
      <c r="I175" s="219"/>
      <c r="J175" s="220">
        <f>ROUND(I175*H175,2)</f>
        <v>0</v>
      </c>
      <c r="K175" s="216" t="s">
        <v>990</v>
      </c>
      <c r="L175" s="46"/>
      <c r="M175" s="221" t="s">
        <v>19</v>
      </c>
      <c r="N175" s="222" t="s">
        <v>47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418</v>
      </c>
      <c r="AT175" s="225" t="s">
        <v>143</v>
      </c>
      <c r="AU175" s="225" t="s">
        <v>84</v>
      </c>
      <c r="AY175" s="19" t="s">
        <v>140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84</v>
      </c>
      <c r="BK175" s="226">
        <f>ROUND(I175*H175,2)</f>
        <v>0</v>
      </c>
      <c r="BL175" s="19" t="s">
        <v>418</v>
      </c>
      <c r="BM175" s="225" t="s">
        <v>1085</v>
      </c>
    </row>
    <row r="176" s="2" customFormat="1" ht="24.15" customHeight="1">
      <c r="A176" s="40"/>
      <c r="B176" s="41"/>
      <c r="C176" s="214" t="s">
        <v>565</v>
      </c>
      <c r="D176" s="214" t="s">
        <v>143</v>
      </c>
      <c r="E176" s="215" t="s">
        <v>1292</v>
      </c>
      <c r="F176" s="216" t="s">
        <v>1293</v>
      </c>
      <c r="G176" s="217" t="s">
        <v>994</v>
      </c>
      <c r="H176" s="218">
        <v>130</v>
      </c>
      <c r="I176" s="219"/>
      <c r="J176" s="220">
        <f>ROUND(I176*H176,2)</f>
        <v>0</v>
      </c>
      <c r="K176" s="216" t="s">
        <v>990</v>
      </c>
      <c r="L176" s="46"/>
      <c r="M176" s="221" t="s">
        <v>19</v>
      </c>
      <c r="N176" s="222" t="s">
        <v>47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418</v>
      </c>
      <c r="AT176" s="225" t="s">
        <v>143</v>
      </c>
      <c r="AU176" s="225" t="s">
        <v>84</v>
      </c>
      <c r="AY176" s="19" t="s">
        <v>140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84</v>
      </c>
      <c r="BK176" s="226">
        <f>ROUND(I176*H176,2)</f>
        <v>0</v>
      </c>
      <c r="BL176" s="19" t="s">
        <v>418</v>
      </c>
      <c r="BM176" s="225" t="s">
        <v>1088</v>
      </c>
    </row>
    <row r="177" s="2" customFormat="1" ht="16.5" customHeight="1">
      <c r="A177" s="40"/>
      <c r="B177" s="41"/>
      <c r="C177" s="214" t="s">
        <v>573</v>
      </c>
      <c r="D177" s="214" t="s">
        <v>143</v>
      </c>
      <c r="E177" s="215" t="s">
        <v>1294</v>
      </c>
      <c r="F177" s="216" t="s">
        <v>1295</v>
      </c>
      <c r="G177" s="217" t="s">
        <v>994</v>
      </c>
      <c r="H177" s="218">
        <v>12</v>
      </c>
      <c r="I177" s="219"/>
      <c r="J177" s="220">
        <f>ROUND(I177*H177,2)</f>
        <v>0</v>
      </c>
      <c r="K177" s="216" t="s">
        <v>990</v>
      </c>
      <c r="L177" s="46"/>
      <c r="M177" s="221" t="s">
        <v>19</v>
      </c>
      <c r="N177" s="222" t="s">
        <v>47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418</v>
      </c>
      <c r="AT177" s="225" t="s">
        <v>143</v>
      </c>
      <c r="AU177" s="225" t="s">
        <v>84</v>
      </c>
      <c r="AY177" s="19" t="s">
        <v>140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84</v>
      </c>
      <c r="BK177" s="226">
        <f>ROUND(I177*H177,2)</f>
        <v>0</v>
      </c>
      <c r="BL177" s="19" t="s">
        <v>418</v>
      </c>
      <c r="BM177" s="225" t="s">
        <v>1093</v>
      </c>
    </row>
    <row r="178" s="2" customFormat="1" ht="16.5" customHeight="1">
      <c r="A178" s="40"/>
      <c r="B178" s="41"/>
      <c r="C178" s="214" t="s">
        <v>579</v>
      </c>
      <c r="D178" s="214" t="s">
        <v>143</v>
      </c>
      <c r="E178" s="215" t="s">
        <v>1296</v>
      </c>
      <c r="F178" s="216" t="s">
        <v>1297</v>
      </c>
      <c r="G178" s="217" t="s">
        <v>994</v>
      </c>
      <c r="H178" s="218">
        <v>198</v>
      </c>
      <c r="I178" s="219"/>
      <c r="J178" s="220">
        <f>ROUND(I178*H178,2)</f>
        <v>0</v>
      </c>
      <c r="K178" s="216" t="s">
        <v>990</v>
      </c>
      <c r="L178" s="46"/>
      <c r="M178" s="221" t="s">
        <v>19</v>
      </c>
      <c r="N178" s="222" t="s">
        <v>47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418</v>
      </c>
      <c r="AT178" s="225" t="s">
        <v>143</v>
      </c>
      <c r="AU178" s="225" t="s">
        <v>84</v>
      </c>
      <c r="AY178" s="19" t="s">
        <v>140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84</v>
      </c>
      <c r="BK178" s="226">
        <f>ROUND(I178*H178,2)</f>
        <v>0</v>
      </c>
      <c r="BL178" s="19" t="s">
        <v>418</v>
      </c>
      <c r="BM178" s="225" t="s">
        <v>1098</v>
      </c>
    </row>
    <row r="179" s="2" customFormat="1" ht="24.15" customHeight="1">
      <c r="A179" s="40"/>
      <c r="B179" s="41"/>
      <c r="C179" s="214" t="s">
        <v>584</v>
      </c>
      <c r="D179" s="214" t="s">
        <v>143</v>
      </c>
      <c r="E179" s="215" t="s">
        <v>1298</v>
      </c>
      <c r="F179" s="216" t="s">
        <v>1299</v>
      </c>
      <c r="G179" s="217" t="s">
        <v>994</v>
      </c>
      <c r="H179" s="218">
        <v>42</v>
      </c>
      <c r="I179" s="219"/>
      <c r="J179" s="220">
        <f>ROUND(I179*H179,2)</f>
        <v>0</v>
      </c>
      <c r="K179" s="216" t="s">
        <v>990</v>
      </c>
      <c r="L179" s="46"/>
      <c r="M179" s="221" t="s">
        <v>19</v>
      </c>
      <c r="N179" s="222" t="s">
        <v>47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418</v>
      </c>
      <c r="AT179" s="225" t="s">
        <v>143</v>
      </c>
      <c r="AU179" s="225" t="s">
        <v>84</v>
      </c>
      <c r="AY179" s="19" t="s">
        <v>140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84</v>
      </c>
      <c r="BK179" s="226">
        <f>ROUND(I179*H179,2)</f>
        <v>0</v>
      </c>
      <c r="BL179" s="19" t="s">
        <v>418</v>
      </c>
      <c r="BM179" s="225" t="s">
        <v>1101</v>
      </c>
    </row>
    <row r="180" s="2" customFormat="1" ht="16.5" customHeight="1">
      <c r="A180" s="40"/>
      <c r="B180" s="41"/>
      <c r="C180" s="214" t="s">
        <v>589</v>
      </c>
      <c r="D180" s="214" t="s">
        <v>143</v>
      </c>
      <c r="E180" s="215" t="s">
        <v>1300</v>
      </c>
      <c r="F180" s="216" t="s">
        <v>1301</v>
      </c>
      <c r="G180" s="217" t="s">
        <v>994</v>
      </c>
      <c r="H180" s="218">
        <v>34</v>
      </c>
      <c r="I180" s="219"/>
      <c r="J180" s="220">
        <f>ROUND(I180*H180,2)</f>
        <v>0</v>
      </c>
      <c r="K180" s="216" t="s">
        <v>990</v>
      </c>
      <c r="L180" s="46"/>
      <c r="M180" s="221" t="s">
        <v>19</v>
      </c>
      <c r="N180" s="222" t="s">
        <v>47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418</v>
      </c>
      <c r="AT180" s="225" t="s">
        <v>143</v>
      </c>
      <c r="AU180" s="225" t="s">
        <v>84</v>
      </c>
      <c r="AY180" s="19" t="s">
        <v>140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84</v>
      </c>
      <c r="BK180" s="226">
        <f>ROUND(I180*H180,2)</f>
        <v>0</v>
      </c>
      <c r="BL180" s="19" t="s">
        <v>418</v>
      </c>
      <c r="BM180" s="225" t="s">
        <v>1104</v>
      </c>
    </row>
    <row r="181" s="2" customFormat="1" ht="16.5" customHeight="1">
      <c r="A181" s="40"/>
      <c r="B181" s="41"/>
      <c r="C181" s="214" t="s">
        <v>596</v>
      </c>
      <c r="D181" s="214" t="s">
        <v>143</v>
      </c>
      <c r="E181" s="215" t="s">
        <v>1302</v>
      </c>
      <c r="F181" s="216" t="s">
        <v>1303</v>
      </c>
      <c r="G181" s="217" t="s">
        <v>994</v>
      </c>
      <c r="H181" s="218">
        <v>130</v>
      </c>
      <c r="I181" s="219"/>
      <c r="J181" s="220">
        <f>ROUND(I181*H181,2)</f>
        <v>0</v>
      </c>
      <c r="K181" s="216" t="s">
        <v>990</v>
      </c>
      <c r="L181" s="46"/>
      <c r="M181" s="221" t="s">
        <v>19</v>
      </c>
      <c r="N181" s="222" t="s">
        <v>47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418</v>
      </c>
      <c r="AT181" s="225" t="s">
        <v>143</v>
      </c>
      <c r="AU181" s="225" t="s">
        <v>84</v>
      </c>
      <c r="AY181" s="19" t="s">
        <v>140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84</v>
      </c>
      <c r="BK181" s="226">
        <f>ROUND(I181*H181,2)</f>
        <v>0</v>
      </c>
      <c r="BL181" s="19" t="s">
        <v>418</v>
      </c>
      <c r="BM181" s="225" t="s">
        <v>1107</v>
      </c>
    </row>
    <row r="182" s="2" customFormat="1" ht="24.15" customHeight="1">
      <c r="A182" s="40"/>
      <c r="B182" s="41"/>
      <c r="C182" s="214" t="s">
        <v>602</v>
      </c>
      <c r="D182" s="214" t="s">
        <v>143</v>
      </c>
      <c r="E182" s="215" t="s">
        <v>1304</v>
      </c>
      <c r="F182" s="216" t="s">
        <v>1305</v>
      </c>
      <c r="G182" s="217" t="s">
        <v>517</v>
      </c>
      <c r="H182" s="218">
        <v>1</v>
      </c>
      <c r="I182" s="219"/>
      <c r="J182" s="220">
        <f>ROUND(I182*H182,2)</f>
        <v>0</v>
      </c>
      <c r="K182" s="216" t="s">
        <v>147</v>
      </c>
      <c r="L182" s="46"/>
      <c r="M182" s="221" t="s">
        <v>19</v>
      </c>
      <c r="N182" s="222" t="s">
        <v>47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418</v>
      </c>
      <c r="AT182" s="225" t="s">
        <v>143</v>
      </c>
      <c r="AU182" s="225" t="s">
        <v>84</v>
      </c>
      <c r="AY182" s="19" t="s">
        <v>140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84</v>
      </c>
      <c r="BK182" s="226">
        <f>ROUND(I182*H182,2)</f>
        <v>0</v>
      </c>
      <c r="BL182" s="19" t="s">
        <v>418</v>
      </c>
      <c r="BM182" s="225" t="s">
        <v>1110</v>
      </c>
    </row>
    <row r="183" s="2" customFormat="1">
      <c r="A183" s="40"/>
      <c r="B183" s="41"/>
      <c r="C183" s="42"/>
      <c r="D183" s="227" t="s">
        <v>150</v>
      </c>
      <c r="E183" s="42"/>
      <c r="F183" s="228" t="s">
        <v>1306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150</v>
      </c>
      <c r="AU183" s="19" t="s">
        <v>84</v>
      </c>
    </row>
    <row r="184" s="2" customFormat="1" ht="33" customHeight="1">
      <c r="A184" s="40"/>
      <c r="B184" s="41"/>
      <c r="C184" s="214" t="s">
        <v>609</v>
      </c>
      <c r="D184" s="214" t="s">
        <v>143</v>
      </c>
      <c r="E184" s="215" t="s">
        <v>1307</v>
      </c>
      <c r="F184" s="216" t="s">
        <v>1308</v>
      </c>
      <c r="G184" s="217" t="s">
        <v>517</v>
      </c>
      <c r="H184" s="218">
        <v>1</v>
      </c>
      <c r="I184" s="219"/>
      <c r="J184" s="220">
        <f>ROUND(I184*H184,2)</f>
        <v>0</v>
      </c>
      <c r="K184" s="216" t="s">
        <v>147</v>
      </c>
      <c r="L184" s="46"/>
      <c r="M184" s="221" t="s">
        <v>19</v>
      </c>
      <c r="N184" s="222" t="s">
        <v>47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418</v>
      </c>
      <c r="AT184" s="225" t="s">
        <v>143</v>
      </c>
      <c r="AU184" s="225" t="s">
        <v>84</v>
      </c>
      <c r="AY184" s="19" t="s">
        <v>140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84</v>
      </c>
      <c r="BK184" s="226">
        <f>ROUND(I184*H184,2)</f>
        <v>0</v>
      </c>
      <c r="BL184" s="19" t="s">
        <v>418</v>
      </c>
      <c r="BM184" s="225" t="s">
        <v>1113</v>
      </c>
    </row>
    <row r="185" s="2" customFormat="1">
      <c r="A185" s="40"/>
      <c r="B185" s="41"/>
      <c r="C185" s="42"/>
      <c r="D185" s="227" t="s">
        <v>150</v>
      </c>
      <c r="E185" s="42"/>
      <c r="F185" s="228" t="s">
        <v>1309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150</v>
      </c>
      <c r="AU185" s="19" t="s">
        <v>84</v>
      </c>
    </row>
    <row r="186" s="2" customFormat="1" ht="16.5" customHeight="1">
      <c r="A186" s="40"/>
      <c r="B186" s="41"/>
      <c r="C186" s="214" t="s">
        <v>620</v>
      </c>
      <c r="D186" s="214" t="s">
        <v>143</v>
      </c>
      <c r="E186" s="215" t="s">
        <v>1310</v>
      </c>
      <c r="F186" s="216" t="s">
        <v>1311</v>
      </c>
      <c r="G186" s="217" t="s">
        <v>517</v>
      </c>
      <c r="H186" s="218">
        <v>5</v>
      </c>
      <c r="I186" s="219"/>
      <c r="J186" s="220">
        <f>ROUND(I186*H186,2)</f>
        <v>0</v>
      </c>
      <c r="K186" s="216" t="s">
        <v>147</v>
      </c>
      <c r="L186" s="46"/>
      <c r="M186" s="221" t="s">
        <v>19</v>
      </c>
      <c r="N186" s="222" t="s">
        <v>47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418</v>
      </c>
      <c r="AT186" s="225" t="s">
        <v>143</v>
      </c>
      <c r="AU186" s="225" t="s">
        <v>84</v>
      </c>
      <c r="AY186" s="19" t="s">
        <v>140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84</v>
      </c>
      <c r="BK186" s="226">
        <f>ROUND(I186*H186,2)</f>
        <v>0</v>
      </c>
      <c r="BL186" s="19" t="s">
        <v>418</v>
      </c>
      <c r="BM186" s="225" t="s">
        <v>1116</v>
      </c>
    </row>
    <row r="187" s="2" customFormat="1">
      <c r="A187" s="40"/>
      <c r="B187" s="41"/>
      <c r="C187" s="42"/>
      <c r="D187" s="227" t="s">
        <v>150</v>
      </c>
      <c r="E187" s="42"/>
      <c r="F187" s="228" t="s">
        <v>1312</v>
      </c>
      <c r="G187" s="42"/>
      <c r="H187" s="42"/>
      <c r="I187" s="229"/>
      <c r="J187" s="42"/>
      <c r="K187" s="42"/>
      <c r="L187" s="46"/>
      <c r="M187" s="279"/>
      <c r="N187" s="280"/>
      <c r="O187" s="281"/>
      <c r="P187" s="281"/>
      <c r="Q187" s="281"/>
      <c r="R187" s="281"/>
      <c r="S187" s="281"/>
      <c r="T187" s="282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150</v>
      </c>
      <c r="AU187" s="19" t="s">
        <v>84</v>
      </c>
    </row>
    <row r="188" s="2" customFormat="1" ht="6.96" customHeight="1">
      <c r="A188" s="40"/>
      <c r="B188" s="61"/>
      <c r="C188" s="62"/>
      <c r="D188" s="62"/>
      <c r="E188" s="62"/>
      <c r="F188" s="62"/>
      <c r="G188" s="62"/>
      <c r="H188" s="62"/>
      <c r="I188" s="62"/>
      <c r="J188" s="62"/>
      <c r="K188" s="62"/>
      <c r="L188" s="46"/>
      <c r="M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</row>
  </sheetData>
  <sheetProtection sheet="1" autoFilter="0" formatColumns="0" formatRows="0" objects="1" scenarios="1" spinCount="100000" saltValue="Nk6kyjP8H4cRhB19rJTxghCpFizxeW8cDHk8bhBni1mpLngn28EXsUxaJSgvEpK/vo+01HlOsETVmCFNkRIpkQ==" hashValue="ZLXMUldG96hB9iqV/21QtLvDQG/OxocCb/kfcuMhqRGvWkMDYxDX/qJVqEBXrttsl2NTCcOsEc7bmrAXMdOacA==" algorithmName="SHA-512" password="CC35"/>
  <autoFilter ref="C94:K18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8" r:id="rId1" display="https://podminky.urs.cz/item/CS_URS_2024_01/741210201"/>
    <hyperlink ref="F101" r:id="rId2" display="https://podminky.urs.cz/item/CS_URS_2024_01/741310201"/>
    <hyperlink ref="F103" r:id="rId3" display="https://podminky.urs.cz/item/CS_URS_2024_01/741310231"/>
    <hyperlink ref="F105" r:id="rId4" display="https://podminky.urs.cz/item/CS_URS_2024_01/741310233"/>
    <hyperlink ref="F107" r:id="rId5" display="https://podminky.urs.cz/item/CS_URS_2024_01/741310238"/>
    <hyperlink ref="F109" r:id="rId6" display="https://podminky.urs.cz/item/CS_URS_2024_01/741310239"/>
    <hyperlink ref="F112" r:id="rId7" display="https://podminky.urs.cz/item/CS_URS_2024_01/741313042"/>
    <hyperlink ref="F115" r:id="rId8" display="https://podminky.urs.cz/item/CS_URS_2024_01/741112061"/>
    <hyperlink ref="F117" r:id="rId9" display="https://podminky.urs.cz/item/CS_URS_2024_01/741112001"/>
    <hyperlink ref="F119" r:id="rId10" display="https://podminky.urs.cz/item/CS_URS_2024_01/741112101"/>
    <hyperlink ref="F121" r:id="rId11" display="https://podminky.urs.cz/item/CS_URS_2024_01/741112111"/>
    <hyperlink ref="F123" r:id="rId12" display="https://podminky.urs.cz/item/CS_URS_2024_01/741910411"/>
    <hyperlink ref="F125" r:id="rId13" display="https://podminky.urs.cz/item/CS_URS_2024_01/741910412"/>
    <hyperlink ref="F127" r:id="rId14" display="https://podminky.urs.cz/item/CS_URS_2024_01/741910502"/>
    <hyperlink ref="F129" r:id="rId15" display="https://podminky.urs.cz/item/CS_URS_2024_01/460932111"/>
    <hyperlink ref="F131" r:id="rId16" display="https://podminky.urs.cz/item/CS_URS_2024_01/741110513"/>
    <hyperlink ref="F133" r:id="rId17" display="https://podminky.urs.cz/item/CS_URS_2024_01/741110541"/>
    <hyperlink ref="F136" r:id="rId18" display="https://podminky.urs.cz/item/CS_URS_2024_01/741920051"/>
    <hyperlink ref="F139" r:id="rId19" display="https://podminky.urs.cz/item/CS_URS_2024_01/741372062"/>
    <hyperlink ref="F141" r:id="rId20" display="https://podminky.urs.cz/item/CS_URS_2024_01/741372061"/>
    <hyperlink ref="F146" r:id="rId21" display="https://podminky.urs.cz/item/CS_URS_2024_01/741122611"/>
    <hyperlink ref="F148" r:id="rId22" display="https://podminky.urs.cz/item/CS_URS_2024_01/741122641"/>
    <hyperlink ref="F150" r:id="rId23" display="https://podminky.urs.cz/item/CS_URS_2024_01/741120301"/>
    <hyperlink ref="F152" r:id="rId24" display="https://podminky.urs.cz/item/CS_URS_2024_01/741120303"/>
    <hyperlink ref="F155" r:id="rId25" display="https://podminky.urs.cz/item/CS_URS_2024_01/741110042"/>
    <hyperlink ref="F157" r:id="rId26" display="https://podminky.urs.cz/item/CS_URS_2024_01/741121101"/>
    <hyperlink ref="F159" r:id="rId27" display="https://podminky.urs.cz/item/CS_URS_2024_01/741112061"/>
    <hyperlink ref="F161" r:id="rId28" display="https://podminky.urs.cz/item/CS_URS_2024_01/741112001"/>
    <hyperlink ref="F163" r:id="rId29" display="https://podminky.urs.cz/item/CS_URS_2024_01/742121001"/>
    <hyperlink ref="F165" r:id="rId30" display="https://podminky.urs.cz/item/CS_URS_2024_01/742330044"/>
    <hyperlink ref="F167" r:id="rId31" display="https://podminky.urs.cz/item/CS_URS_2024_01/742330051"/>
    <hyperlink ref="F169" r:id="rId32" display="https://podminky.urs.cz/item/CS_URS_2024_01/742330101"/>
    <hyperlink ref="F183" r:id="rId33" display="https://podminky.urs.cz/item/CS_URS_2024_01/741810003"/>
    <hyperlink ref="F185" r:id="rId34" display="https://podminky.urs.cz/item/CS_URS_2024_01/741810011"/>
    <hyperlink ref="F187" r:id="rId35" display="https://podminky.urs.cz/item/CS_URS_2024_01/741820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86</v>
      </c>
    </row>
    <row r="4" s="1" customFormat="1" ht="24.96" customHeight="1">
      <c r="B4" s="22"/>
      <c r="D4" s="142" t="s">
        <v>107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Revitalizace prostor budovy UX - 2np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108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1313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14. 5. 2024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32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4" t="s">
        <v>28</v>
      </c>
      <c r="J21" s="135" t="s">
        <v>34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36</v>
      </c>
      <c r="E23" s="40"/>
      <c r="F23" s="40"/>
      <c r="G23" s="40"/>
      <c r="H23" s="40"/>
      <c r="I23" s="144" t="s">
        <v>26</v>
      </c>
      <c r="J23" s="135" t="s">
        <v>37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38</v>
      </c>
      <c r="F24" s="40"/>
      <c r="G24" s="40"/>
      <c r="H24" s="40"/>
      <c r="I24" s="144" t="s">
        <v>28</v>
      </c>
      <c r="J24" s="135" t="s">
        <v>39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40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40"/>
      <c r="J30" s="155">
        <f>ROUND(J83,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6" t="s">
        <v>43</v>
      </c>
      <c r="J32" s="156" t="s">
        <v>45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44" t="s">
        <v>47</v>
      </c>
      <c r="F33" s="158">
        <f>ROUND((SUM(BE83:BE825)),  2)</f>
        <v>0</v>
      </c>
      <c r="G33" s="40"/>
      <c r="H33" s="40"/>
      <c r="I33" s="159">
        <v>0.20999999999999999</v>
      </c>
      <c r="J33" s="158">
        <f>ROUND(((SUM(BE83:BE825))*I33),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48</v>
      </c>
      <c r="F34" s="158">
        <f>ROUND((SUM(BF83:BF825)),  2)</f>
        <v>0</v>
      </c>
      <c r="G34" s="40"/>
      <c r="H34" s="40"/>
      <c r="I34" s="159">
        <v>0.12</v>
      </c>
      <c r="J34" s="158">
        <f>ROUND(((SUM(BF83:BF825))*I34),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49</v>
      </c>
      <c r="F35" s="158">
        <f>ROUND((SUM(BG83:BG825)),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50</v>
      </c>
      <c r="F36" s="158">
        <f>ROUND((SUM(BH83:BH825)),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51</v>
      </c>
      <c r="F37" s="158">
        <f>ROUND((SUM(BI83:BI825)),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Revitalizace prostor budovy UX - 2np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PP02244 - Neinvestiční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Univerzitní ul., ZČU Plzeň - Bory</v>
      </c>
      <c r="G52" s="42"/>
      <c r="H52" s="42"/>
      <c r="I52" s="34" t="s">
        <v>23</v>
      </c>
      <c r="J52" s="74" t="str">
        <f>IF(J12="","",J12)</f>
        <v>14. 5. 2024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ZČU v Plzni, Univerzitní 2732/8, Plzeň 301 00</v>
      </c>
      <c r="G54" s="42"/>
      <c r="H54" s="42"/>
      <c r="I54" s="34" t="s">
        <v>31</v>
      </c>
      <c r="J54" s="38" t="str">
        <f>E21</f>
        <v>PilsProjekt s.r.o., Částkova 74, 326 00 Plzeň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Zdeněk Basl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111</v>
      </c>
      <c r="D57" s="173"/>
      <c r="E57" s="173"/>
      <c r="F57" s="173"/>
      <c r="G57" s="173"/>
      <c r="H57" s="173"/>
      <c r="I57" s="173"/>
      <c r="J57" s="174" t="s">
        <v>112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74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76"/>
      <c r="C60" s="177"/>
      <c r="D60" s="178" t="s">
        <v>119</v>
      </c>
      <c r="E60" s="179"/>
      <c r="F60" s="179"/>
      <c r="G60" s="179"/>
      <c r="H60" s="179"/>
      <c r="I60" s="179"/>
      <c r="J60" s="180">
        <f>J84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1314</v>
      </c>
      <c r="E61" s="184"/>
      <c r="F61" s="184"/>
      <c r="G61" s="184"/>
      <c r="H61" s="184"/>
      <c r="I61" s="184"/>
      <c r="J61" s="185">
        <f>J85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1315</v>
      </c>
      <c r="E62" s="184"/>
      <c r="F62" s="184"/>
      <c r="G62" s="184"/>
      <c r="H62" s="184"/>
      <c r="I62" s="184"/>
      <c r="J62" s="185">
        <f>J98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1316</v>
      </c>
      <c r="E63" s="184"/>
      <c r="F63" s="184"/>
      <c r="G63" s="184"/>
      <c r="H63" s="184"/>
      <c r="I63" s="184"/>
      <c r="J63" s="185">
        <f>J309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125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71" t="str">
        <f>E7</f>
        <v>Revitalizace prostor budovy UX - 2np</v>
      </c>
      <c r="F73" s="34"/>
      <c r="G73" s="34"/>
      <c r="H73" s="34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108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PP02244 - Neinvestiční náklady</v>
      </c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Univerzitní ul., ZČU Plzeň - Bory</v>
      </c>
      <c r="G77" s="42"/>
      <c r="H77" s="42"/>
      <c r="I77" s="34" t="s">
        <v>23</v>
      </c>
      <c r="J77" s="74" t="str">
        <f>IF(J12="","",J12)</f>
        <v>14. 5. 2024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40.05" customHeight="1">
      <c r="A79" s="40"/>
      <c r="B79" s="41"/>
      <c r="C79" s="34" t="s">
        <v>25</v>
      </c>
      <c r="D79" s="42"/>
      <c r="E79" s="42"/>
      <c r="F79" s="29" t="str">
        <f>E15</f>
        <v>ZČU v Plzni, Univerzitní 2732/8, Plzeň 301 00</v>
      </c>
      <c r="G79" s="42"/>
      <c r="H79" s="42"/>
      <c r="I79" s="34" t="s">
        <v>31</v>
      </c>
      <c r="J79" s="38" t="str">
        <f>E21</f>
        <v>PilsProjekt s.r.o., Částkova 74, 326 00 Plzeň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36</v>
      </c>
      <c r="J80" s="38" t="str">
        <f>E24</f>
        <v>Zdeněk Basl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7"/>
      <c r="B82" s="188"/>
      <c r="C82" s="189" t="s">
        <v>126</v>
      </c>
      <c r="D82" s="190" t="s">
        <v>61</v>
      </c>
      <c r="E82" s="190" t="s">
        <v>57</v>
      </c>
      <c r="F82" s="190" t="s">
        <v>58</v>
      </c>
      <c r="G82" s="190" t="s">
        <v>127</v>
      </c>
      <c r="H82" s="190" t="s">
        <v>128</v>
      </c>
      <c r="I82" s="190" t="s">
        <v>129</v>
      </c>
      <c r="J82" s="190" t="s">
        <v>112</v>
      </c>
      <c r="K82" s="191" t="s">
        <v>130</v>
      </c>
      <c r="L82" s="192"/>
      <c r="M82" s="94" t="s">
        <v>19</v>
      </c>
      <c r="N82" s="95" t="s">
        <v>46</v>
      </c>
      <c r="O82" s="95" t="s">
        <v>131</v>
      </c>
      <c r="P82" s="95" t="s">
        <v>132</v>
      </c>
      <c r="Q82" s="95" t="s">
        <v>133</v>
      </c>
      <c r="R82" s="95" t="s">
        <v>134</v>
      </c>
      <c r="S82" s="95" t="s">
        <v>135</v>
      </c>
      <c r="T82" s="96" t="s">
        <v>136</v>
      </c>
      <c r="U82" s="187"/>
      <c r="V82" s="187"/>
      <c r="W82" s="187"/>
      <c r="X82" s="187"/>
      <c r="Y82" s="187"/>
      <c r="Z82" s="187"/>
      <c r="AA82" s="187"/>
      <c r="AB82" s="187"/>
      <c r="AC82" s="187"/>
      <c r="AD82" s="187"/>
      <c r="AE82" s="187"/>
    </row>
    <row r="83" s="2" customFormat="1" ht="22.8" customHeight="1">
      <c r="A83" s="40"/>
      <c r="B83" s="41"/>
      <c r="C83" s="101" t="s">
        <v>137</v>
      </c>
      <c r="D83" s="42"/>
      <c r="E83" s="42"/>
      <c r="F83" s="42"/>
      <c r="G83" s="42"/>
      <c r="H83" s="42"/>
      <c r="I83" s="42"/>
      <c r="J83" s="193">
        <f>BK83</f>
        <v>0</v>
      </c>
      <c r="K83" s="42"/>
      <c r="L83" s="46"/>
      <c r="M83" s="97"/>
      <c r="N83" s="194"/>
      <c r="O83" s="98"/>
      <c r="P83" s="195">
        <f>P84</f>
        <v>0</v>
      </c>
      <c r="Q83" s="98"/>
      <c r="R83" s="195">
        <f>R84</f>
        <v>5.8889867000000002</v>
      </c>
      <c r="S83" s="98"/>
      <c r="T83" s="196">
        <f>T84</f>
        <v>1.5697462400000002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75</v>
      </c>
      <c r="AU83" s="19" t="s">
        <v>113</v>
      </c>
      <c r="BK83" s="197">
        <f>BK84</f>
        <v>0</v>
      </c>
    </row>
    <row r="84" s="12" customFormat="1" ht="25.92" customHeight="1">
      <c r="A84" s="12"/>
      <c r="B84" s="198"/>
      <c r="C84" s="199"/>
      <c r="D84" s="200" t="s">
        <v>75</v>
      </c>
      <c r="E84" s="201" t="s">
        <v>464</v>
      </c>
      <c r="F84" s="201" t="s">
        <v>465</v>
      </c>
      <c r="G84" s="199"/>
      <c r="H84" s="199"/>
      <c r="I84" s="202"/>
      <c r="J84" s="203">
        <f>BK84</f>
        <v>0</v>
      </c>
      <c r="K84" s="199"/>
      <c r="L84" s="204"/>
      <c r="M84" s="205"/>
      <c r="N84" s="206"/>
      <c r="O84" s="206"/>
      <c r="P84" s="207">
        <f>P85+P98+P309</f>
        <v>0</v>
      </c>
      <c r="Q84" s="206"/>
      <c r="R84" s="207">
        <f>R85+R98+R309</f>
        <v>5.8889867000000002</v>
      </c>
      <c r="S84" s="206"/>
      <c r="T84" s="208">
        <f>T85+T98+T309</f>
        <v>1.5697462400000002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9" t="s">
        <v>86</v>
      </c>
      <c r="AT84" s="210" t="s">
        <v>75</v>
      </c>
      <c r="AU84" s="210" t="s">
        <v>76</v>
      </c>
      <c r="AY84" s="209" t="s">
        <v>140</v>
      </c>
      <c r="BK84" s="211">
        <f>BK85+BK98+BK309</f>
        <v>0</v>
      </c>
    </row>
    <row r="85" s="12" customFormat="1" ht="22.8" customHeight="1">
      <c r="A85" s="12"/>
      <c r="B85" s="198"/>
      <c r="C85" s="199"/>
      <c r="D85" s="200" t="s">
        <v>75</v>
      </c>
      <c r="E85" s="212" t="s">
        <v>1317</v>
      </c>
      <c r="F85" s="212" t="s">
        <v>1318</v>
      </c>
      <c r="G85" s="199"/>
      <c r="H85" s="199"/>
      <c r="I85" s="202"/>
      <c r="J85" s="213">
        <f>BK85</f>
        <v>0</v>
      </c>
      <c r="K85" s="199"/>
      <c r="L85" s="204"/>
      <c r="M85" s="205"/>
      <c r="N85" s="206"/>
      <c r="O85" s="206"/>
      <c r="P85" s="207">
        <f>SUM(P86:P97)</f>
        <v>0</v>
      </c>
      <c r="Q85" s="206"/>
      <c r="R85" s="207">
        <f>SUM(R86:R97)</f>
        <v>0.066659999999999997</v>
      </c>
      <c r="S85" s="206"/>
      <c r="T85" s="208">
        <f>SUM(T86:T97)</f>
        <v>0.057639999999999997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9" t="s">
        <v>86</v>
      </c>
      <c r="AT85" s="210" t="s">
        <v>75</v>
      </c>
      <c r="AU85" s="210" t="s">
        <v>84</v>
      </c>
      <c r="AY85" s="209" t="s">
        <v>140</v>
      </c>
      <c r="BK85" s="211">
        <f>SUM(BK86:BK97)</f>
        <v>0</v>
      </c>
    </row>
    <row r="86" s="2" customFormat="1" ht="16.5" customHeight="1">
      <c r="A86" s="40"/>
      <c r="B86" s="41"/>
      <c r="C86" s="214" t="s">
        <v>84</v>
      </c>
      <c r="D86" s="214" t="s">
        <v>143</v>
      </c>
      <c r="E86" s="215" t="s">
        <v>1319</v>
      </c>
      <c r="F86" s="216" t="s">
        <v>1320</v>
      </c>
      <c r="G86" s="217" t="s">
        <v>517</v>
      </c>
      <c r="H86" s="218">
        <v>22</v>
      </c>
      <c r="I86" s="219"/>
      <c r="J86" s="220">
        <f>ROUND(I86*H86,2)</f>
        <v>0</v>
      </c>
      <c r="K86" s="216" t="s">
        <v>147</v>
      </c>
      <c r="L86" s="46"/>
      <c r="M86" s="221" t="s">
        <v>19</v>
      </c>
      <c r="N86" s="222" t="s">
        <v>47</v>
      </c>
      <c r="O86" s="86"/>
      <c r="P86" s="223">
        <f>O86*H86</f>
        <v>0</v>
      </c>
      <c r="Q86" s="223">
        <v>0.00083000000000000001</v>
      </c>
      <c r="R86" s="223">
        <f>Q86*H86</f>
        <v>0.018259999999999998</v>
      </c>
      <c r="S86" s="223">
        <v>0.0026199999999999999</v>
      </c>
      <c r="T86" s="224">
        <f>S86*H86</f>
        <v>0.057639999999999997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5" t="s">
        <v>418</v>
      </c>
      <c r="AT86" s="225" t="s">
        <v>143</v>
      </c>
      <c r="AU86" s="225" t="s">
        <v>86</v>
      </c>
      <c r="AY86" s="19" t="s">
        <v>140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9" t="s">
        <v>84</v>
      </c>
      <c r="BK86" s="226">
        <f>ROUND(I86*H86,2)</f>
        <v>0</v>
      </c>
      <c r="BL86" s="19" t="s">
        <v>418</v>
      </c>
      <c r="BM86" s="225" t="s">
        <v>1321</v>
      </c>
    </row>
    <row r="87" s="2" customFormat="1">
      <c r="A87" s="40"/>
      <c r="B87" s="41"/>
      <c r="C87" s="42"/>
      <c r="D87" s="227" t="s">
        <v>150</v>
      </c>
      <c r="E87" s="42"/>
      <c r="F87" s="228" t="s">
        <v>1322</v>
      </c>
      <c r="G87" s="42"/>
      <c r="H87" s="42"/>
      <c r="I87" s="229"/>
      <c r="J87" s="42"/>
      <c r="K87" s="42"/>
      <c r="L87" s="46"/>
      <c r="M87" s="230"/>
      <c r="N87" s="231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150</v>
      </c>
      <c r="AU87" s="19" t="s">
        <v>86</v>
      </c>
    </row>
    <row r="88" s="13" customFormat="1">
      <c r="A88" s="13"/>
      <c r="B88" s="232"/>
      <c r="C88" s="233"/>
      <c r="D88" s="234" t="s">
        <v>152</v>
      </c>
      <c r="E88" s="235" t="s">
        <v>19</v>
      </c>
      <c r="F88" s="236" t="s">
        <v>1323</v>
      </c>
      <c r="G88" s="233"/>
      <c r="H88" s="235" t="s">
        <v>19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2" t="s">
        <v>152</v>
      </c>
      <c r="AU88" s="242" t="s">
        <v>86</v>
      </c>
      <c r="AV88" s="13" t="s">
        <v>84</v>
      </c>
      <c r="AW88" s="13" t="s">
        <v>35</v>
      </c>
      <c r="AX88" s="13" t="s">
        <v>76</v>
      </c>
      <c r="AY88" s="242" t="s">
        <v>140</v>
      </c>
    </row>
    <row r="89" s="14" customFormat="1">
      <c r="A89" s="14"/>
      <c r="B89" s="243"/>
      <c r="C89" s="244"/>
      <c r="D89" s="234" t="s">
        <v>152</v>
      </c>
      <c r="E89" s="245" t="s">
        <v>19</v>
      </c>
      <c r="F89" s="246" t="s">
        <v>452</v>
      </c>
      <c r="G89" s="244"/>
      <c r="H89" s="247">
        <v>22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3" t="s">
        <v>152</v>
      </c>
      <c r="AU89" s="253" t="s">
        <v>86</v>
      </c>
      <c r="AV89" s="14" t="s">
        <v>86</v>
      </c>
      <c r="AW89" s="14" t="s">
        <v>35</v>
      </c>
      <c r="AX89" s="14" t="s">
        <v>76</v>
      </c>
      <c r="AY89" s="253" t="s">
        <v>140</v>
      </c>
    </row>
    <row r="90" s="15" customFormat="1">
      <c r="A90" s="15"/>
      <c r="B90" s="254"/>
      <c r="C90" s="255"/>
      <c r="D90" s="234" t="s">
        <v>152</v>
      </c>
      <c r="E90" s="256" t="s">
        <v>19</v>
      </c>
      <c r="F90" s="257" t="s">
        <v>162</v>
      </c>
      <c r="G90" s="255"/>
      <c r="H90" s="258">
        <v>22</v>
      </c>
      <c r="I90" s="259"/>
      <c r="J90" s="255"/>
      <c r="K90" s="255"/>
      <c r="L90" s="260"/>
      <c r="M90" s="261"/>
      <c r="N90" s="262"/>
      <c r="O90" s="262"/>
      <c r="P90" s="262"/>
      <c r="Q90" s="262"/>
      <c r="R90" s="262"/>
      <c r="S90" s="262"/>
      <c r="T90" s="263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64" t="s">
        <v>152</v>
      </c>
      <c r="AU90" s="264" t="s">
        <v>86</v>
      </c>
      <c r="AV90" s="15" t="s">
        <v>148</v>
      </c>
      <c r="AW90" s="15" t="s">
        <v>35</v>
      </c>
      <c r="AX90" s="15" t="s">
        <v>84</v>
      </c>
      <c r="AY90" s="264" t="s">
        <v>140</v>
      </c>
    </row>
    <row r="91" s="2" customFormat="1" ht="16.5" customHeight="1">
      <c r="A91" s="40"/>
      <c r="B91" s="41"/>
      <c r="C91" s="265" t="s">
        <v>86</v>
      </c>
      <c r="D91" s="265" t="s">
        <v>521</v>
      </c>
      <c r="E91" s="266" t="s">
        <v>1324</v>
      </c>
      <c r="F91" s="267" t="s">
        <v>1325</v>
      </c>
      <c r="G91" s="268" t="s">
        <v>146</v>
      </c>
      <c r="H91" s="269">
        <v>2.2000000000000002</v>
      </c>
      <c r="I91" s="270"/>
      <c r="J91" s="271">
        <f>ROUND(I91*H91,2)</f>
        <v>0</v>
      </c>
      <c r="K91" s="267" t="s">
        <v>147</v>
      </c>
      <c r="L91" s="272"/>
      <c r="M91" s="273" t="s">
        <v>19</v>
      </c>
      <c r="N91" s="274" t="s">
        <v>47</v>
      </c>
      <c r="O91" s="86"/>
      <c r="P91" s="223">
        <f>O91*H91</f>
        <v>0</v>
      </c>
      <c r="Q91" s="223">
        <v>0.021999999999999999</v>
      </c>
      <c r="R91" s="223">
        <f>Q91*H91</f>
        <v>0.048399999999999999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524</v>
      </c>
      <c r="AT91" s="225" t="s">
        <v>521</v>
      </c>
      <c r="AU91" s="225" t="s">
        <v>86</v>
      </c>
      <c r="AY91" s="19" t="s">
        <v>140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84</v>
      </c>
      <c r="BK91" s="226">
        <f>ROUND(I91*H91,2)</f>
        <v>0</v>
      </c>
      <c r="BL91" s="19" t="s">
        <v>418</v>
      </c>
      <c r="BM91" s="225" t="s">
        <v>1326</v>
      </c>
    </row>
    <row r="92" s="13" customFormat="1">
      <c r="A92" s="13"/>
      <c r="B92" s="232"/>
      <c r="C92" s="233"/>
      <c r="D92" s="234" t="s">
        <v>152</v>
      </c>
      <c r="E92" s="235" t="s">
        <v>19</v>
      </c>
      <c r="F92" s="236" t="s">
        <v>1323</v>
      </c>
      <c r="G92" s="233"/>
      <c r="H92" s="235" t="s">
        <v>19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152</v>
      </c>
      <c r="AU92" s="242" t="s">
        <v>86</v>
      </c>
      <c r="AV92" s="13" t="s">
        <v>84</v>
      </c>
      <c r="AW92" s="13" t="s">
        <v>35</v>
      </c>
      <c r="AX92" s="13" t="s">
        <v>76</v>
      </c>
      <c r="AY92" s="242" t="s">
        <v>140</v>
      </c>
    </row>
    <row r="93" s="14" customFormat="1">
      <c r="A93" s="14"/>
      <c r="B93" s="243"/>
      <c r="C93" s="244"/>
      <c r="D93" s="234" t="s">
        <v>152</v>
      </c>
      <c r="E93" s="245" t="s">
        <v>19</v>
      </c>
      <c r="F93" s="246" t="s">
        <v>86</v>
      </c>
      <c r="G93" s="244"/>
      <c r="H93" s="247">
        <v>2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3" t="s">
        <v>152</v>
      </c>
      <c r="AU93" s="253" t="s">
        <v>86</v>
      </c>
      <c r="AV93" s="14" t="s">
        <v>86</v>
      </c>
      <c r="AW93" s="14" t="s">
        <v>35</v>
      </c>
      <c r="AX93" s="14" t="s">
        <v>76</v>
      </c>
      <c r="AY93" s="253" t="s">
        <v>140</v>
      </c>
    </row>
    <row r="94" s="15" customFormat="1">
      <c r="A94" s="15"/>
      <c r="B94" s="254"/>
      <c r="C94" s="255"/>
      <c r="D94" s="234" t="s">
        <v>152</v>
      </c>
      <c r="E94" s="256" t="s">
        <v>19</v>
      </c>
      <c r="F94" s="257" t="s">
        <v>162</v>
      </c>
      <c r="G94" s="255"/>
      <c r="H94" s="258">
        <v>2</v>
      </c>
      <c r="I94" s="259"/>
      <c r="J94" s="255"/>
      <c r="K94" s="255"/>
      <c r="L94" s="260"/>
      <c r="M94" s="261"/>
      <c r="N94" s="262"/>
      <c r="O94" s="262"/>
      <c r="P94" s="262"/>
      <c r="Q94" s="262"/>
      <c r="R94" s="262"/>
      <c r="S94" s="262"/>
      <c r="T94" s="263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4" t="s">
        <v>152</v>
      </c>
      <c r="AU94" s="264" t="s">
        <v>86</v>
      </c>
      <c r="AV94" s="15" t="s">
        <v>148</v>
      </c>
      <c r="AW94" s="15" t="s">
        <v>35</v>
      </c>
      <c r="AX94" s="15" t="s">
        <v>84</v>
      </c>
      <c r="AY94" s="264" t="s">
        <v>140</v>
      </c>
    </row>
    <row r="95" s="14" customFormat="1">
      <c r="A95" s="14"/>
      <c r="B95" s="243"/>
      <c r="C95" s="244"/>
      <c r="D95" s="234" t="s">
        <v>152</v>
      </c>
      <c r="E95" s="244"/>
      <c r="F95" s="246" t="s">
        <v>1327</v>
      </c>
      <c r="G95" s="244"/>
      <c r="H95" s="247">
        <v>2.2000000000000002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152</v>
      </c>
      <c r="AU95" s="253" t="s">
        <v>86</v>
      </c>
      <c r="AV95" s="14" t="s">
        <v>86</v>
      </c>
      <c r="AW95" s="14" t="s">
        <v>4</v>
      </c>
      <c r="AX95" s="14" t="s">
        <v>84</v>
      </c>
      <c r="AY95" s="253" t="s">
        <v>140</v>
      </c>
    </row>
    <row r="96" s="2" customFormat="1" ht="24.15" customHeight="1">
      <c r="A96" s="40"/>
      <c r="B96" s="41"/>
      <c r="C96" s="214" t="s">
        <v>167</v>
      </c>
      <c r="D96" s="214" t="s">
        <v>143</v>
      </c>
      <c r="E96" s="215" t="s">
        <v>1328</v>
      </c>
      <c r="F96" s="216" t="s">
        <v>1329</v>
      </c>
      <c r="G96" s="217" t="s">
        <v>535</v>
      </c>
      <c r="H96" s="276"/>
      <c r="I96" s="219"/>
      <c r="J96" s="220">
        <f>ROUND(I96*H96,2)</f>
        <v>0</v>
      </c>
      <c r="K96" s="216" t="s">
        <v>147</v>
      </c>
      <c r="L96" s="46"/>
      <c r="M96" s="221" t="s">
        <v>19</v>
      </c>
      <c r="N96" s="222" t="s">
        <v>47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418</v>
      </c>
      <c r="AT96" s="225" t="s">
        <v>143</v>
      </c>
      <c r="AU96" s="225" t="s">
        <v>86</v>
      </c>
      <c r="AY96" s="19" t="s">
        <v>140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84</v>
      </c>
      <c r="BK96" s="226">
        <f>ROUND(I96*H96,2)</f>
        <v>0</v>
      </c>
      <c r="BL96" s="19" t="s">
        <v>418</v>
      </c>
      <c r="BM96" s="225" t="s">
        <v>1330</v>
      </c>
    </row>
    <row r="97" s="2" customFormat="1">
      <c r="A97" s="40"/>
      <c r="B97" s="41"/>
      <c r="C97" s="42"/>
      <c r="D97" s="227" t="s">
        <v>150</v>
      </c>
      <c r="E97" s="42"/>
      <c r="F97" s="228" t="s">
        <v>1331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150</v>
      </c>
      <c r="AU97" s="19" t="s">
        <v>86</v>
      </c>
    </row>
    <row r="98" s="12" customFormat="1" ht="22.8" customHeight="1">
      <c r="A98" s="12"/>
      <c r="B98" s="198"/>
      <c r="C98" s="199"/>
      <c r="D98" s="200" t="s">
        <v>75</v>
      </c>
      <c r="E98" s="212" t="s">
        <v>1332</v>
      </c>
      <c r="F98" s="212" t="s">
        <v>1333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SUM(P99:P308)</f>
        <v>0</v>
      </c>
      <c r="Q98" s="206"/>
      <c r="R98" s="207">
        <f>SUM(R99:R308)</f>
        <v>1.8027848399999999</v>
      </c>
      <c r="S98" s="206"/>
      <c r="T98" s="208">
        <f>SUM(T99:T308)</f>
        <v>0.70153560000000004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86</v>
      </c>
      <c r="AT98" s="210" t="s">
        <v>75</v>
      </c>
      <c r="AU98" s="210" t="s">
        <v>84</v>
      </c>
      <c r="AY98" s="209" t="s">
        <v>140</v>
      </c>
      <c r="BK98" s="211">
        <f>SUM(BK99:BK308)</f>
        <v>0</v>
      </c>
    </row>
    <row r="99" s="2" customFormat="1" ht="24.15" customHeight="1">
      <c r="A99" s="40"/>
      <c r="B99" s="41"/>
      <c r="C99" s="214" t="s">
        <v>148</v>
      </c>
      <c r="D99" s="214" t="s">
        <v>143</v>
      </c>
      <c r="E99" s="215" t="s">
        <v>1334</v>
      </c>
      <c r="F99" s="216" t="s">
        <v>1335</v>
      </c>
      <c r="G99" s="217" t="s">
        <v>146</v>
      </c>
      <c r="H99" s="218">
        <v>216.20500000000001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47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418</v>
      </c>
      <c r="AT99" s="225" t="s">
        <v>143</v>
      </c>
      <c r="AU99" s="225" t="s">
        <v>86</v>
      </c>
      <c r="AY99" s="19" t="s">
        <v>140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84</v>
      </c>
      <c r="BK99" s="226">
        <f>ROUND(I99*H99,2)</f>
        <v>0</v>
      </c>
      <c r="BL99" s="19" t="s">
        <v>418</v>
      </c>
      <c r="BM99" s="225" t="s">
        <v>1336</v>
      </c>
    </row>
    <row r="100" s="13" customFormat="1">
      <c r="A100" s="13"/>
      <c r="B100" s="232"/>
      <c r="C100" s="233"/>
      <c r="D100" s="234" t="s">
        <v>152</v>
      </c>
      <c r="E100" s="235" t="s">
        <v>19</v>
      </c>
      <c r="F100" s="236" t="s">
        <v>1337</v>
      </c>
      <c r="G100" s="233"/>
      <c r="H100" s="235" t="s">
        <v>19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152</v>
      </c>
      <c r="AU100" s="242" t="s">
        <v>86</v>
      </c>
      <c r="AV100" s="13" t="s">
        <v>84</v>
      </c>
      <c r="AW100" s="13" t="s">
        <v>35</v>
      </c>
      <c r="AX100" s="13" t="s">
        <v>76</v>
      </c>
      <c r="AY100" s="242" t="s">
        <v>140</v>
      </c>
    </row>
    <row r="101" s="14" customFormat="1">
      <c r="A101" s="14"/>
      <c r="B101" s="243"/>
      <c r="C101" s="244"/>
      <c r="D101" s="234" t="s">
        <v>152</v>
      </c>
      <c r="E101" s="245" t="s">
        <v>19</v>
      </c>
      <c r="F101" s="246" t="s">
        <v>1338</v>
      </c>
      <c r="G101" s="244"/>
      <c r="H101" s="247">
        <v>24.539999999999999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152</v>
      </c>
      <c r="AU101" s="253" t="s">
        <v>86</v>
      </c>
      <c r="AV101" s="14" t="s">
        <v>86</v>
      </c>
      <c r="AW101" s="14" t="s">
        <v>35</v>
      </c>
      <c r="AX101" s="14" t="s">
        <v>76</v>
      </c>
      <c r="AY101" s="253" t="s">
        <v>140</v>
      </c>
    </row>
    <row r="102" s="13" customFormat="1">
      <c r="A102" s="13"/>
      <c r="B102" s="232"/>
      <c r="C102" s="233"/>
      <c r="D102" s="234" t="s">
        <v>152</v>
      </c>
      <c r="E102" s="235" t="s">
        <v>19</v>
      </c>
      <c r="F102" s="236" t="s">
        <v>312</v>
      </c>
      <c r="G102" s="233"/>
      <c r="H102" s="235" t="s">
        <v>19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152</v>
      </c>
      <c r="AU102" s="242" t="s">
        <v>86</v>
      </c>
      <c r="AV102" s="13" t="s">
        <v>84</v>
      </c>
      <c r="AW102" s="13" t="s">
        <v>35</v>
      </c>
      <c r="AX102" s="13" t="s">
        <v>76</v>
      </c>
      <c r="AY102" s="242" t="s">
        <v>140</v>
      </c>
    </row>
    <row r="103" s="14" customFormat="1">
      <c r="A103" s="14"/>
      <c r="B103" s="243"/>
      <c r="C103" s="244"/>
      <c r="D103" s="234" t="s">
        <v>152</v>
      </c>
      <c r="E103" s="245" t="s">
        <v>19</v>
      </c>
      <c r="F103" s="246" t="s">
        <v>313</v>
      </c>
      <c r="G103" s="244"/>
      <c r="H103" s="247">
        <v>44.840000000000003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152</v>
      </c>
      <c r="AU103" s="253" t="s">
        <v>86</v>
      </c>
      <c r="AV103" s="14" t="s">
        <v>86</v>
      </c>
      <c r="AW103" s="14" t="s">
        <v>35</v>
      </c>
      <c r="AX103" s="14" t="s">
        <v>76</v>
      </c>
      <c r="AY103" s="253" t="s">
        <v>140</v>
      </c>
    </row>
    <row r="104" s="13" customFormat="1">
      <c r="A104" s="13"/>
      <c r="B104" s="232"/>
      <c r="C104" s="233"/>
      <c r="D104" s="234" t="s">
        <v>152</v>
      </c>
      <c r="E104" s="235" t="s">
        <v>19</v>
      </c>
      <c r="F104" s="236" t="s">
        <v>314</v>
      </c>
      <c r="G104" s="233"/>
      <c r="H104" s="235" t="s">
        <v>19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152</v>
      </c>
      <c r="AU104" s="242" t="s">
        <v>86</v>
      </c>
      <c r="AV104" s="13" t="s">
        <v>84</v>
      </c>
      <c r="AW104" s="13" t="s">
        <v>35</v>
      </c>
      <c r="AX104" s="13" t="s">
        <v>76</v>
      </c>
      <c r="AY104" s="242" t="s">
        <v>140</v>
      </c>
    </row>
    <row r="105" s="14" customFormat="1">
      <c r="A105" s="14"/>
      <c r="B105" s="243"/>
      <c r="C105" s="244"/>
      <c r="D105" s="234" t="s">
        <v>152</v>
      </c>
      <c r="E105" s="245" t="s">
        <v>19</v>
      </c>
      <c r="F105" s="246" t="s">
        <v>315</v>
      </c>
      <c r="G105" s="244"/>
      <c r="H105" s="247">
        <v>29.800000000000001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152</v>
      </c>
      <c r="AU105" s="253" t="s">
        <v>86</v>
      </c>
      <c r="AV105" s="14" t="s">
        <v>86</v>
      </c>
      <c r="AW105" s="14" t="s">
        <v>35</v>
      </c>
      <c r="AX105" s="14" t="s">
        <v>76</v>
      </c>
      <c r="AY105" s="253" t="s">
        <v>140</v>
      </c>
    </row>
    <row r="106" s="13" customFormat="1">
      <c r="A106" s="13"/>
      <c r="B106" s="232"/>
      <c r="C106" s="233"/>
      <c r="D106" s="234" t="s">
        <v>152</v>
      </c>
      <c r="E106" s="235" t="s">
        <v>19</v>
      </c>
      <c r="F106" s="236" t="s">
        <v>331</v>
      </c>
      <c r="G106" s="233"/>
      <c r="H106" s="235" t="s">
        <v>19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152</v>
      </c>
      <c r="AU106" s="242" t="s">
        <v>86</v>
      </c>
      <c r="AV106" s="13" t="s">
        <v>84</v>
      </c>
      <c r="AW106" s="13" t="s">
        <v>35</v>
      </c>
      <c r="AX106" s="13" t="s">
        <v>76</v>
      </c>
      <c r="AY106" s="242" t="s">
        <v>140</v>
      </c>
    </row>
    <row r="107" s="14" customFormat="1">
      <c r="A107" s="14"/>
      <c r="B107" s="243"/>
      <c r="C107" s="244"/>
      <c r="D107" s="234" t="s">
        <v>152</v>
      </c>
      <c r="E107" s="245" t="s">
        <v>19</v>
      </c>
      <c r="F107" s="246" t="s">
        <v>332</v>
      </c>
      <c r="G107" s="244"/>
      <c r="H107" s="247">
        <v>8.1400000000000006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152</v>
      </c>
      <c r="AU107" s="253" t="s">
        <v>86</v>
      </c>
      <c r="AV107" s="14" t="s">
        <v>86</v>
      </c>
      <c r="AW107" s="14" t="s">
        <v>35</v>
      </c>
      <c r="AX107" s="14" t="s">
        <v>76</v>
      </c>
      <c r="AY107" s="253" t="s">
        <v>140</v>
      </c>
    </row>
    <row r="108" s="13" customFormat="1">
      <c r="A108" s="13"/>
      <c r="B108" s="232"/>
      <c r="C108" s="233"/>
      <c r="D108" s="234" t="s">
        <v>152</v>
      </c>
      <c r="E108" s="235" t="s">
        <v>19</v>
      </c>
      <c r="F108" s="236" t="s">
        <v>333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152</v>
      </c>
      <c r="AU108" s="242" t="s">
        <v>86</v>
      </c>
      <c r="AV108" s="13" t="s">
        <v>84</v>
      </c>
      <c r="AW108" s="13" t="s">
        <v>35</v>
      </c>
      <c r="AX108" s="13" t="s">
        <v>76</v>
      </c>
      <c r="AY108" s="242" t="s">
        <v>140</v>
      </c>
    </row>
    <row r="109" s="14" customFormat="1">
      <c r="A109" s="14"/>
      <c r="B109" s="243"/>
      <c r="C109" s="244"/>
      <c r="D109" s="234" t="s">
        <v>152</v>
      </c>
      <c r="E109" s="245" t="s">
        <v>19</v>
      </c>
      <c r="F109" s="246" t="s">
        <v>334</v>
      </c>
      <c r="G109" s="244"/>
      <c r="H109" s="247">
        <v>18.285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152</v>
      </c>
      <c r="AU109" s="253" t="s">
        <v>86</v>
      </c>
      <c r="AV109" s="14" t="s">
        <v>86</v>
      </c>
      <c r="AW109" s="14" t="s">
        <v>35</v>
      </c>
      <c r="AX109" s="14" t="s">
        <v>76</v>
      </c>
      <c r="AY109" s="253" t="s">
        <v>140</v>
      </c>
    </row>
    <row r="110" s="13" customFormat="1">
      <c r="A110" s="13"/>
      <c r="B110" s="232"/>
      <c r="C110" s="233"/>
      <c r="D110" s="234" t="s">
        <v>152</v>
      </c>
      <c r="E110" s="235" t="s">
        <v>19</v>
      </c>
      <c r="F110" s="236" t="s">
        <v>335</v>
      </c>
      <c r="G110" s="233"/>
      <c r="H110" s="235" t="s">
        <v>19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152</v>
      </c>
      <c r="AU110" s="242" t="s">
        <v>86</v>
      </c>
      <c r="AV110" s="13" t="s">
        <v>84</v>
      </c>
      <c r="AW110" s="13" t="s">
        <v>35</v>
      </c>
      <c r="AX110" s="13" t="s">
        <v>76</v>
      </c>
      <c r="AY110" s="242" t="s">
        <v>140</v>
      </c>
    </row>
    <row r="111" s="14" customFormat="1">
      <c r="A111" s="14"/>
      <c r="B111" s="243"/>
      <c r="C111" s="244"/>
      <c r="D111" s="234" t="s">
        <v>152</v>
      </c>
      <c r="E111" s="245" t="s">
        <v>19</v>
      </c>
      <c r="F111" s="246" t="s">
        <v>336</v>
      </c>
      <c r="G111" s="244"/>
      <c r="H111" s="247">
        <v>22.75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152</v>
      </c>
      <c r="AU111" s="253" t="s">
        <v>86</v>
      </c>
      <c r="AV111" s="14" t="s">
        <v>86</v>
      </c>
      <c r="AW111" s="14" t="s">
        <v>35</v>
      </c>
      <c r="AX111" s="14" t="s">
        <v>76</v>
      </c>
      <c r="AY111" s="253" t="s">
        <v>140</v>
      </c>
    </row>
    <row r="112" s="13" customFormat="1">
      <c r="A112" s="13"/>
      <c r="B112" s="232"/>
      <c r="C112" s="233"/>
      <c r="D112" s="234" t="s">
        <v>152</v>
      </c>
      <c r="E112" s="235" t="s">
        <v>19</v>
      </c>
      <c r="F112" s="236" t="s">
        <v>337</v>
      </c>
      <c r="G112" s="233"/>
      <c r="H112" s="235" t="s">
        <v>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152</v>
      </c>
      <c r="AU112" s="242" t="s">
        <v>86</v>
      </c>
      <c r="AV112" s="13" t="s">
        <v>84</v>
      </c>
      <c r="AW112" s="13" t="s">
        <v>35</v>
      </c>
      <c r="AX112" s="13" t="s">
        <v>76</v>
      </c>
      <c r="AY112" s="242" t="s">
        <v>140</v>
      </c>
    </row>
    <row r="113" s="14" customFormat="1">
      <c r="A113" s="14"/>
      <c r="B113" s="243"/>
      <c r="C113" s="244"/>
      <c r="D113" s="234" t="s">
        <v>152</v>
      </c>
      <c r="E113" s="245" t="s">
        <v>19</v>
      </c>
      <c r="F113" s="246" t="s">
        <v>338</v>
      </c>
      <c r="G113" s="244"/>
      <c r="H113" s="247">
        <v>49.299999999999997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152</v>
      </c>
      <c r="AU113" s="253" t="s">
        <v>86</v>
      </c>
      <c r="AV113" s="14" t="s">
        <v>86</v>
      </c>
      <c r="AW113" s="14" t="s">
        <v>35</v>
      </c>
      <c r="AX113" s="14" t="s">
        <v>76</v>
      </c>
      <c r="AY113" s="253" t="s">
        <v>140</v>
      </c>
    </row>
    <row r="114" s="13" customFormat="1">
      <c r="A114" s="13"/>
      <c r="B114" s="232"/>
      <c r="C114" s="233"/>
      <c r="D114" s="234" t="s">
        <v>152</v>
      </c>
      <c r="E114" s="235" t="s">
        <v>19</v>
      </c>
      <c r="F114" s="236" t="s">
        <v>347</v>
      </c>
      <c r="G114" s="233"/>
      <c r="H114" s="235" t="s">
        <v>19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152</v>
      </c>
      <c r="AU114" s="242" t="s">
        <v>86</v>
      </c>
      <c r="AV114" s="13" t="s">
        <v>84</v>
      </c>
      <c r="AW114" s="13" t="s">
        <v>35</v>
      </c>
      <c r="AX114" s="13" t="s">
        <v>76</v>
      </c>
      <c r="AY114" s="242" t="s">
        <v>140</v>
      </c>
    </row>
    <row r="115" s="14" customFormat="1">
      <c r="A115" s="14"/>
      <c r="B115" s="243"/>
      <c r="C115" s="244"/>
      <c r="D115" s="234" t="s">
        <v>152</v>
      </c>
      <c r="E115" s="245" t="s">
        <v>19</v>
      </c>
      <c r="F115" s="246" t="s">
        <v>348</v>
      </c>
      <c r="G115" s="244"/>
      <c r="H115" s="247">
        <v>18.550000000000001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152</v>
      </c>
      <c r="AU115" s="253" t="s">
        <v>86</v>
      </c>
      <c r="AV115" s="14" t="s">
        <v>86</v>
      </c>
      <c r="AW115" s="14" t="s">
        <v>35</v>
      </c>
      <c r="AX115" s="14" t="s">
        <v>76</v>
      </c>
      <c r="AY115" s="253" t="s">
        <v>140</v>
      </c>
    </row>
    <row r="116" s="15" customFormat="1">
      <c r="A116" s="15"/>
      <c r="B116" s="254"/>
      <c r="C116" s="255"/>
      <c r="D116" s="234" t="s">
        <v>152</v>
      </c>
      <c r="E116" s="256" t="s">
        <v>19</v>
      </c>
      <c r="F116" s="257" t="s">
        <v>162</v>
      </c>
      <c r="G116" s="255"/>
      <c r="H116" s="258">
        <v>216.20500000000001</v>
      </c>
      <c r="I116" s="259"/>
      <c r="J116" s="255"/>
      <c r="K116" s="255"/>
      <c r="L116" s="260"/>
      <c r="M116" s="261"/>
      <c r="N116" s="262"/>
      <c r="O116" s="262"/>
      <c r="P116" s="262"/>
      <c r="Q116" s="262"/>
      <c r="R116" s="262"/>
      <c r="S116" s="262"/>
      <c r="T116" s="263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4" t="s">
        <v>152</v>
      </c>
      <c r="AU116" s="264" t="s">
        <v>86</v>
      </c>
      <c r="AV116" s="15" t="s">
        <v>148</v>
      </c>
      <c r="AW116" s="15" t="s">
        <v>35</v>
      </c>
      <c r="AX116" s="15" t="s">
        <v>84</v>
      </c>
      <c r="AY116" s="264" t="s">
        <v>140</v>
      </c>
    </row>
    <row r="117" s="2" customFormat="1" ht="16.5" customHeight="1">
      <c r="A117" s="40"/>
      <c r="B117" s="41"/>
      <c r="C117" s="214" t="s">
        <v>234</v>
      </c>
      <c r="D117" s="214" t="s">
        <v>143</v>
      </c>
      <c r="E117" s="215" t="s">
        <v>1339</v>
      </c>
      <c r="F117" s="216" t="s">
        <v>1340</v>
      </c>
      <c r="G117" s="217" t="s">
        <v>146</v>
      </c>
      <c r="H117" s="218">
        <v>216.20500000000001</v>
      </c>
      <c r="I117" s="219"/>
      <c r="J117" s="220">
        <f>ROUND(I117*H117,2)</f>
        <v>0</v>
      </c>
      <c r="K117" s="216" t="s">
        <v>19</v>
      </c>
      <c r="L117" s="46"/>
      <c r="M117" s="221" t="s">
        <v>19</v>
      </c>
      <c r="N117" s="222" t="s">
        <v>47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418</v>
      </c>
      <c r="AT117" s="225" t="s">
        <v>143</v>
      </c>
      <c r="AU117" s="225" t="s">
        <v>86</v>
      </c>
      <c r="AY117" s="19" t="s">
        <v>140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84</v>
      </c>
      <c r="BK117" s="226">
        <f>ROUND(I117*H117,2)</f>
        <v>0</v>
      </c>
      <c r="BL117" s="19" t="s">
        <v>418</v>
      </c>
      <c r="BM117" s="225" t="s">
        <v>1341</v>
      </c>
    </row>
    <row r="118" s="13" customFormat="1">
      <c r="A118" s="13"/>
      <c r="B118" s="232"/>
      <c r="C118" s="233"/>
      <c r="D118" s="234" t="s">
        <v>152</v>
      </c>
      <c r="E118" s="235" t="s">
        <v>19</v>
      </c>
      <c r="F118" s="236" t="s">
        <v>1337</v>
      </c>
      <c r="G118" s="233"/>
      <c r="H118" s="235" t="s">
        <v>19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152</v>
      </c>
      <c r="AU118" s="242" t="s">
        <v>86</v>
      </c>
      <c r="AV118" s="13" t="s">
        <v>84</v>
      </c>
      <c r="AW118" s="13" t="s">
        <v>35</v>
      </c>
      <c r="AX118" s="13" t="s">
        <v>76</v>
      </c>
      <c r="AY118" s="242" t="s">
        <v>140</v>
      </c>
    </row>
    <row r="119" s="14" customFormat="1">
      <c r="A119" s="14"/>
      <c r="B119" s="243"/>
      <c r="C119" s="244"/>
      <c r="D119" s="234" t="s">
        <v>152</v>
      </c>
      <c r="E119" s="245" t="s">
        <v>19</v>
      </c>
      <c r="F119" s="246" t="s">
        <v>1338</v>
      </c>
      <c r="G119" s="244"/>
      <c r="H119" s="247">
        <v>24.539999999999999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152</v>
      </c>
      <c r="AU119" s="253" t="s">
        <v>86</v>
      </c>
      <c r="AV119" s="14" t="s">
        <v>86</v>
      </c>
      <c r="AW119" s="14" t="s">
        <v>35</v>
      </c>
      <c r="AX119" s="14" t="s">
        <v>76</v>
      </c>
      <c r="AY119" s="253" t="s">
        <v>140</v>
      </c>
    </row>
    <row r="120" s="13" customFormat="1">
      <c r="A120" s="13"/>
      <c r="B120" s="232"/>
      <c r="C120" s="233"/>
      <c r="D120" s="234" t="s">
        <v>152</v>
      </c>
      <c r="E120" s="235" t="s">
        <v>19</v>
      </c>
      <c r="F120" s="236" t="s">
        <v>312</v>
      </c>
      <c r="G120" s="233"/>
      <c r="H120" s="235" t="s">
        <v>19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152</v>
      </c>
      <c r="AU120" s="242" t="s">
        <v>86</v>
      </c>
      <c r="AV120" s="13" t="s">
        <v>84</v>
      </c>
      <c r="AW120" s="13" t="s">
        <v>35</v>
      </c>
      <c r="AX120" s="13" t="s">
        <v>76</v>
      </c>
      <c r="AY120" s="242" t="s">
        <v>140</v>
      </c>
    </row>
    <row r="121" s="14" customFormat="1">
      <c r="A121" s="14"/>
      <c r="B121" s="243"/>
      <c r="C121" s="244"/>
      <c r="D121" s="234" t="s">
        <v>152</v>
      </c>
      <c r="E121" s="245" t="s">
        <v>19</v>
      </c>
      <c r="F121" s="246" t="s">
        <v>313</v>
      </c>
      <c r="G121" s="244"/>
      <c r="H121" s="247">
        <v>44.840000000000003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152</v>
      </c>
      <c r="AU121" s="253" t="s">
        <v>86</v>
      </c>
      <c r="AV121" s="14" t="s">
        <v>86</v>
      </c>
      <c r="AW121" s="14" t="s">
        <v>35</v>
      </c>
      <c r="AX121" s="14" t="s">
        <v>76</v>
      </c>
      <c r="AY121" s="253" t="s">
        <v>140</v>
      </c>
    </row>
    <row r="122" s="13" customFormat="1">
      <c r="A122" s="13"/>
      <c r="B122" s="232"/>
      <c r="C122" s="233"/>
      <c r="D122" s="234" t="s">
        <v>152</v>
      </c>
      <c r="E122" s="235" t="s">
        <v>19</v>
      </c>
      <c r="F122" s="236" t="s">
        <v>314</v>
      </c>
      <c r="G122" s="233"/>
      <c r="H122" s="235" t="s">
        <v>19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152</v>
      </c>
      <c r="AU122" s="242" t="s">
        <v>86</v>
      </c>
      <c r="AV122" s="13" t="s">
        <v>84</v>
      </c>
      <c r="AW122" s="13" t="s">
        <v>35</v>
      </c>
      <c r="AX122" s="13" t="s">
        <v>76</v>
      </c>
      <c r="AY122" s="242" t="s">
        <v>140</v>
      </c>
    </row>
    <row r="123" s="14" customFormat="1">
      <c r="A123" s="14"/>
      <c r="B123" s="243"/>
      <c r="C123" s="244"/>
      <c r="D123" s="234" t="s">
        <v>152</v>
      </c>
      <c r="E123" s="245" t="s">
        <v>19</v>
      </c>
      <c r="F123" s="246" t="s">
        <v>315</v>
      </c>
      <c r="G123" s="244"/>
      <c r="H123" s="247">
        <v>29.800000000000001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152</v>
      </c>
      <c r="AU123" s="253" t="s">
        <v>86</v>
      </c>
      <c r="AV123" s="14" t="s">
        <v>86</v>
      </c>
      <c r="AW123" s="14" t="s">
        <v>35</v>
      </c>
      <c r="AX123" s="14" t="s">
        <v>76</v>
      </c>
      <c r="AY123" s="253" t="s">
        <v>140</v>
      </c>
    </row>
    <row r="124" s="13" customFormat="1">
      <c r="A124" s="13"/>
      <c r="B124" s="232"/>
      <c r="C124" s="233"/>
      <c r="D124" s="234" t="s">
        <v>152</v>
      </c>
      <c r="E124" s="235" t="s">
        <v>19</v>
      </c>
      <c r="F124" s="236" t="s">
        <v>331</v>
      </c>
      <c r="G124" s="233"/>
      <c r="H124" s="235" t="s">
        <v>19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152</v>
      </c>
      <c r="AU124" s="242" t="s">
        <v>86</v>
      </c>
      <c r="AV124" s="13" t="s">
        <v>84</v>
      </c>
      <c r="AW124" s="13" t="s">
        <v>35</v>
      </c>
      <c r="AX124" s="13" t="s">
        <v>76</v>
      </c>
      <c r="AY124" s="242" t="s">
        <v>140</v>
      </c>
    </row>
    <row r="125" s="14" customFormat="1">
      <c r="A125" s="14"/>
      <c r="B125" s="243"/>
      <c r="C125" s="244"/>
      <c r="D125" s="234" t="s">
        <v>152</v>
      </c>
      <c r="E125" s="245" t="s">
        <v>19</v>
      </c>
      <c r="F125" s="246" t="s">
        <v>332</v>
      </c>
      <c r="G125" s="244"/>
      <c r="H125" s="247">
        <v>8.1400000000000006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152</v>
      </c>
      <c r="AU125" s="253" t="s">
        <v>86</v>
      </c>
      <c r="AV125" s="14" t="s">
        <v>86</v>
      </c>
      <c r="AW125" s="14" t="s">
        <v>35</v>
      </c>
      <c r="AX125" s="14" t="s">
        <v>76</v>
      </c>
      <c r="AY125" s="253" t="s">
        <v>140</v>
      </c>
    </row>
    <row r="126" s="13" customFormat="1">
      <c r="A126" s="13"/>
      <c r="B126" s="232"/>
      <c r="C126" s="233"/>
      <c r="D126" s="234" t="s">
        <v>152</v>
      </c>
      <c r="E126" s="235" t="s">
        <v>19</v>
      </c>
      <c r="F126" s="236" t="s">
        <v>333</v>
      </c>
      <c r="G126" s="233"/>
      <c r="H126" s="235" t="s">
        <v>19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152</v>
      </c>
      <c r="AU126" s="242" t="s">
        <v>86</v>
      </c>
      <c r="AV126" s="13" t="s">
        <v>84</v>
      </c>
      <c r="AW126" s="13" t="s">
        <v>35</v>
      </c>
      <c r="AX126" s="13" t="s">
        <v>76</v>
      </c>
      <c r="AY126" s="242" t="s">
        <v>140</v>
      </c>
    </row>
    <row r="127" s="14" customFormat="1">
      <c r="A127" s="14"/>
      <c r="B127" s="243"/>
      <c r="C127" s="244"/>
      <c r="D127" s="234" t="s">
        <v>152</v>
      </c>
      <c r="E127" s="245" t="s">
        <v>19</v>
      </c>
      <c r="F127" s="246" t="s">
        <v>334</v>
      </c>
      <c r="G127" s="244"/>
      <c r="H127" s="247">
        <v>18.285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152</v>
      </c>
      <c r="AU127" s="253" t="s">
        <v>86</v>
      </c>
      <c r="AV127" s="14" t="s">
        <v>86</v>
      </c>
      <c r="AW127" s="14" t="s">
        <v>35</v>
      </c>
      <c r="AX127" s="14" t="s">
        <v>76</v>
      </c>
      <c r="AY127" s="253" t="s">
        <v>140</v>
      </c>
    </row>
    <row r="128" s="13" customFormat="1">
      <c r="A128" s="13"/>
      <c r="B128" s="232"/>
      <c r="C128" s="233"/>
      <c r="D128" s="234" t="s">
        <v>152</v>
      </c>
      <c r="E128" s="235" t="s">
        <v>19</v>
      </c>
      <c r="F128" s="236" t="s">
        <v>335</v>
      </c>
      <c r="G128" s="233"/>
      <c r="H128" s="235" t="s">
        <v>19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152</v>
      </c>
      <c r="AU128" s="242" t="s">
        <v>86</v>
      </c>
      <c r="AV128" s="13" t="s">
        <v>84</v>
      </c>
      <c r="AW128" s="13" t="s">
        <v>35</v>
      </c>
      <c r="AX128" s="13" t="s">
        <v>76</v>
      </c>
      <c r="AY128" s="242" t="s">
        <v>140</v>
      </c>
    </row>
    <row r="129" s="14" customFormat="1">
      <c r="A129" s="14"/>
      <c r="B129" s="243"/>
      <c r="C129" s="244"/>
      <c r="D129" s="234" t="s">
        <v>152</v>
      </c>
      <c r="E129" s="245" t="s">
        <v>19</v>
      </c>
      <c r="F129" s="246" t="s">
        <v>336</v>
      </c>
      <c r="G129" s="244"/>
      <c r="H129" s="247">
        <v>22.75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152</v>
      </c>
      <c r="AU129" s="253" t="s">
        <v>86</v>
      </c>
      <c r="AV129" s="14" t="s">
        <v>86</v>
      </c>
      <c r="AW129" s="14" t="s">
        <v>35</v>
      </c>
      <c r="AX129" s="14" t="s">
        <v>76</v>
      </c>
      <c r="AY129" s="253" t="s">
        <v>140</v>
      </c>
    </row>
    <row r="130" s="13" customFormat="1">
      <c r="A130" s="13"/>
      <c r="B130" s="232"/>
      <c r="C130" s="233"/>
      <c r="D130" s="234" t="s">
        <v>152</v>
      </c>
      <c r="E130" s="235" t="s">
        <v>19</v>
      </c>
      <c r="F130" s="236" t="s">
        <v>337</v>
      </c>
      <c r="G130" s="233"/>
      <c r="H130" s="235" t="s">
        <v>19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152</v>
      </c>
      <c r="AU130" s="242" t="s">
        <v>86</v>
      </c>
      <c r="AV130" s="13" t="s">
        <v>84</v>
      </c>
      <c r="AW130" s="13" t="s">
        <v>35</v>
      </c>
      <c r="AX130" s="13" t="s">
        <v>76</v>
      </c>
      <c r="AY130" s="242" t="s">
        <v>140</v>
      </c>
    </row>
    <row r="131" s="14" customFormat="1">
      <c r="A131" s="14"/>
      <c r="B131" s="243"/>
      <c r="C131" s="244"/>
      <c r="D131" s="234" t="s">
        <v>152</v>
      </c>
      <c r="E131" s="245" t="s">
        <v>19</v>
      </c>
      <c r="F131" s="246" t="s">
        <v>338</v>
      </c>
      <c r="G131" s="244"/>
      <c r="H131" s="247">
        <v>49.299999999999997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152</v>
      </c>
      <c r="AU131" s="253" t="s">
        <v>86</v>
      </c>
      <c r="AV131" s="14" t="s">
        <v>86</v>
      </c>
      <c r="AW131" s="14" t="s">
        <v>35</v>
      </c>
      <c r="AX131" s="14" t="s">
        <v>76</v>
      </c>
      <c r="AY131" s="253" t="s">
        <v>140</v>
      </c>
    </row>
    <row r="132" s="13" customFormat="1">
      <c r="A132" s="13"/>
      <c r="B132" s="232"/>
      <c r="C132" s="233"/>
      <c r="D132" s="234" t="s">
        <v>152</v>
      </c>
      <c r="E132" s="235" t="s">
        <v>19</v>
      </c>
      <c r="F132" s="236" t="s">
        <v>347</v>
      </c>
      <c r="G132" s="233"/>
      <c r="H132" s="235" t="s">
        <v>19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152</v>
      </c>
      <c r="AU132" s="242" t="s">
        <v>86</v>
      </c>
      <c r="AV132" s="13" t="s">
        <v>84</v>
      </c>
      <c r="AW132" s="13" t="s">
        <v>35</v>
      </c>
      <c r="AX132" s="13" t="s">
        <v>76</v>
      </c>
      <c r="AY132" s="242" t="s">
        <v>140</v>
      </c>
    </row>
    <row r="133" s="14" customFormat="1">
      <c r="A133" s="14"/>
      <c r="B133" s="243"/>
      <c r="C133" s="244"/>
      <c r="D133" s="234" t="s">
        <v>152</v>
      </c>
      <c r="E133" s="245" t="s">
        <v>19</v>
      </c>
      <c r="F133" s="246" t="s">
        <v>348</v>
      </c>
      <c r="G133" s="244"/>
      <c r="H133" s="247">
        <v>18.550000000000001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152</v>
      </c>
      <c r="AU133" s="253" t="s">
        <v>86</v>
      </c>
      <c r="AV133" s="14" t="s">
        <v>86</v>
      </c>
      <c r="AW133" s="14" t="s">
        <v>35</v>
      </c>
      <c r="AX133" s="14" t="s">
        <v>76</v>
      </c>
      <c r="AY133" s="253" t="s">
        <v>140</v>
      </c>
    </row>
    <row r="134" s="15" customFormat="1">
      <c r="A134" s="15"/>
      <c r="B134" s="254"/>
      <c r="C134" s="255"/>
      <c r="D134" s="234" t="s">
        <v>152</v>
      </c>
      <c r="E134" s="256" t="s">
        <v>19</v>
      </c>
      <c r="F134" s="257" t="s">
        <v>162</v>
      </c>
      <c r="G134" s="255"/>
      <c r="H134" s="258">
        <v>216.20500000000001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152</v>
      </c>
      <c r="AU134" s="264" t="s">
        <v>86</v>
      </c>
      <c r="AV134" s="15" t="s">
        <v>148</v>
      </c>
      <c r="AW134" s="15" t="s">
        <v>35</v>
      </c>
      <c r="AX134" s="15" t="s">
        <v>84</v>
      </c>
      <c r="AY134" s="264" t="s">
        <v>140</v>
      </c>
    </row>
    <row r="135" s="2" customFormat="1" ht="16.5" customHeight="1">
      <c r="A135" s="40"/>
      <c r="B135" s="41"/>
      <c r="C135" s="214" t="s">
        <v>141</v>
      </c>
      <c r="D135" s="214" t="s">
        <v>143</v>
      </c>
      <c r="E135" s="215" t="s">
        <v>1342</v>
      </c>
      <c r="F135" s="216" t="s">
        <v>1343</v>
      </c>
      <c r="G135" s="217" t="s">
        <v>146</v>
      </c>
      <c r="H135" s="218">
        <v>216.20500000000001</v>
      </c>
      <c r="I135" s="219"/>
      <c r="J135" s="220">
        <f>ROUND(I135*H135,2)</f>
        <v>0</v>
      </c>
      <c r="K135" s="216" t="s">
        <v>19</v>
      </c>
      <c r="L135" s="46"/>
      <c r="M135" s="221" t="s">
        <v>19</v>
      </c>
      <c r="N135" s="222" t="s">
        <v>47</v>
      </c>
      <c r="O135" s="86"/>
      <c r="P135" s="223">
        <f>O135*H135</f>
        <v>0</v>
      </c>
      <c r="Q135" s="223">
        <v>0.00020000000000000001</v>
      </c>
      <c r="R135" s="223">
        <f>Q135*H135</f>
        <v>0.043241000000000002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418</v>
      </c>
      <c r="AT135" s="225" t="s">
        <v>143</v>
      </c>
      <c r="AU135" s="225" t="s">
        <v>86</v>
      </c>
      <c r="AY135" s="19" t="s">
        <v>140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84</v>
      </c>
      <c r="BK135" s="226">
        <f>ROUND(I135*H135,2)</f>
        <v>0</v>
      </c>
      <c r="BL135" s="19" t="s">
        <v>418</v>
      </c>
      <c r="BM135" s="225" t="s">
        <v>1344</v>
      </c>
    </row>
    <row r="136" s="13" customFormat="1">
      <c r="A136" s="13"/>
      <c r="B136" s="232"/>
      <c r="C136" s="233"/>
      <c r="D136" s="234" t="s">
        <v>152</v>
      </c>
      <c r="E136" s="235" t="s">
        <v>19</v>
      </c>
      <c r="F136" s="236" t="s">
        <v>1337</v>
      </c>
      <c r="G136" s="233"/>
      <c r="H136" s="235" t="s">
        <v>19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152</v>
      </c>
      <c r="AU136" s="242" t="s">
        <v>86</v>
      </c>
      <c r="AV136" s="13" t="s">
        <v>84</v>
      </c>
      <c r="AW136" s="13" t="s">
        <v>35</v>
      </c>
      <c r="AX136" s="13" t="s">
        <v>76</v>
      </c>
      <c r="AY136" s="242" t="s">
        <v>140</v>
      </c>
    </row>
    <row r="137" s="14" customFormat="1">
      <c r="A137" s="14"/>
      <c r="B137" s="243"/>
      <c r="C137" s="244"/>
      <c r="D137" s="234" t="s">
        <v>152</v>
      </c>
      <c r="E137" s="245" t="s">
        <v>19</v>
      </c>
      <c r="F137" s="246" t="s">
        <v>1338</v>
      </c>
      <c r="G137" s="244"/>
      <c r="H137" s="247">
        <v>24.539999999999999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152</v>
      </c>
      <c r="AU137" s="253" t="s">
        <v>86</v>
      </c>
      <c r="AV137" s="14" t="s">
        <v>86</v>
      </c>
      <c r="AW137" s="14" t="s">
        <v>35</v>
      </c>
      <c r="AX137" s="14" t="s">
        <v>76</v>
      </c>
      <c r="AY137" s="253" t="s">
        <v>140</v>
      </c>
    </row>
    <row r="138" s="13" customFormat="1">
      <c r="A138" s="13"/>
      <c r="B138" s="232"/>
      <c r="C138" s="233"/>
      <c r="D138" s="234" t="s">
        <v>152</v>
      </c>
      <c r="E138" s="235" t="s">
        <v>19</v>
      </c>
      <c r="F138" s="236" t="s">
        <v>312</v>
      </c>
      <c r="G138" s="233"/>
      <c r="H138" s="235" t="s">
        <v>19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152</v>
      </c>
      <c r="AU138" s="242" t="s">
        <v>86</v>
      </c>
      <c r="AV138" s="13" t="s">
        <v>84</v>
      </c>
      <c r="AW138" s="13" t="s">
        <v>35</v>
      </c>
      <c r="AX138" s="13" t="s">
        <v>76</v>
      </c>
      <c r="AY138" s="242" t="s">
        <v>140</v>
      </c>
    </row>
    <row r="139" s="14" customFormat="1">
      <c r="A139" s="14"/>
      <c r="B139" s="243"/>
      <c r="C139" s="244"/>
      <c r="D139" s="234" t="s">
        <v>152</v>
      </c>
      <c r="E139" s="245" t="s">
        <v>19</v>
      </c>
      <c r="F139" s="246" t="s">
        <v>313</v>
      </c>
      <c r="G139" s="244"/>
      <c r="H139" s="247">
        <v>44.840000000000003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152</v>
      </c>
      <c r="AU139" s="253" t="s">
        <v>86</v>
      </c>
      <c r="AV139" s="14" t="s">
        <v>86</v>
      </c>
      <c r="AW139" s="14" t="s">
        <v>35</v>
      </c>
      <c r="AX139" s="14" t="s">
        <v>76</v>
      </c>
      <c r="AY139" s="253" t="s">
        <v>140</v>
      </c>
    </row>
    <row r="140" s="13" customFormat="1">
      <c r="A140" s="13"/>
      <c r="B140" s="232"/>
      <c r="C140" s="233"/>
      <c r="D140" s="234" t="s">
        <v>152</v>
      </c>
      <c r="E140" s="235" t="s">
        <v>19</v>
      </c>
      <c r="F140" s="236" t="s">
        <v>314</v>
      </c>
      <c r="G140" s="233"/>
      <c r="H140" s="235" t="s">
        <v>19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152</v>
      </c>
      <c r="AU140" s="242" t="s">
        <v>86</v>
      </c>
      <c r="AV140" s="13" t="s">
        <v>84</v>
      </c>
      <c r="AW140" s="13" t="s">
        <v>35</v>
      </c>
      <c r="AX140" s="13" t="s">
        <v>76</v>
      </c>
      <c r="AY140" s="242" t="s">
        <v>140</v>
      </c>
    </row>
    <row r="141" s="14" customFormat="1">
      <c r="A141" s="14"/>
      <c r="B141" s="243"/>
      <c r="C141" s="244"/>
      <c r="D141" s="234" t="s">
        <v>152</v>
      </c>
      <c r="E141" s="245" t="s">
        <v>19</v>
      </c>
      <c r="F141" s="246" t="s">
        <v>315</v>
      </c>
      <c r="G141" s="244"/>
      <c r="H141" s="247">
        <v>29.800000000000001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152</v>
      </c>
      <c r="AU141" s="253" t="s">
        <v>86</v>
      </c>
      <c r="AV141" s="14" t="s">
        <v>86</v>
      </c>
      <c r="AW141" s="14" t="s">
        <v>35</v>
      </c>
      <c r="AX141" s="14" t="s">
        <v>76</v>
      </c>
      <c r="AY141" s="253" t="s">
        <v>140</v>
      </c>
    </row>
    <row r="142" s="13" customFormat="1">
      <c r="A142" s="13"/>
      <c r="B142" s="232"/>
      <c r="C142" s="233"/>
      <c r="D142" s="234" t="s">
        <v>152</v>
      </c>
      <c r="E142" s="235" t="s">
        <v>19</v>
      </c>
      <c r="F142" s="236" t="s">
        <v>331</v>
      </c>
      <c r="G142" s="233"/>
      <c r="H142" s="235" t="s">
        <v>19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152</v>
      </c>
      <c r="AU142" s="242" t="s">
        <v>86</v>
      </c>
      <c r="AV142" s="13" t="s">
        <v>84</v>
      </c>
      <c r="AW142" s="13" t="s">
        <v>35</v>
      </c>
      <c r="AX142" s="13" t="s">
        <v>76</v>
      </c>
      <c r="AY142" s="242" t="s">
        <v>140</v>
      </c>
    </row>
    <row r="143" s="14" customFormat="1">
      <c r="A143" s="14"/>
      <c r="B143" s="243"/>
      <c r="C143" s="244"/>
      <c r="D143" s="234" t="s">
        <v>152</v>
      </c>
      <c r="E143" s="245" t="s">
        <v>19</v>
      </c>
      <c r="F143" s="246" t="s">
        <v>332</v>
      </c>
      <c r="G143" s="244"/>
      <c r="H143" s="247">
        <v>8.1400000000000006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152</v>
      </c>
      <c r="AU143" s="253" t="s">
        <v>86</v>
      </c>
      <c r="AV143" s="14" t="s">
        <v>86</v>
      </c>
      <c r="AW143" s="14" t="s">
        <v>35</v>
      </c>
      <c r="AX143" s="14" t="s">
        <v>76</v>
      </c>
      <c r="AY143" s="253" t="s">
        <v>140</v>
      </c>
    </row>
    <row r="144" s="13" customFormat="1">
      <c r="A144" s="13"/>
      <c r="B144" s="232"/>
      <c r="C144" s="233"/>
      <c r="D144" s="234" t="s">
        <v>152</v>
      </c>
      <c r="E144" s="235" t="s">
        <v>19</v>
      </c>
      <c r="F144" s="236" t="s">
        <v>333</v>
      </c>
      <c r="G144" s="233"/>
      <c r="H144" s="235" t="s">
        <v>19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152</v>
      </c>
      <c r="AU144" s="242" t="s">
        <v>86</v>
      </c>
      <c r="AV144" s="13" t="s">
        <v>84</v>
      </c>
      <c r="AW144" s="13" t="s">
        <v>35</v>
      </c>
      <c r="AX144" s="13" t="s">
        <v>76</v>
      </c>
      <c r="AY144" s="242" t="s">
        <v>140</v>
      </c>
    </row>
    <row r="145" s="14" customFormat="1">
      <c r="A145" s="14"/>
      <c r="B145" s="243"/>
      <c r="C145" s="244"/>
      <c r="D145" s="234" t="s">
        <v>152</v>
      </c>
      <c r="E145" s="245" t="s">
        <v>19</v>
      </c>
      <c r="F145" s="246" t="s">
        <v>334</v>
      </c>
      <c r="G145" s="244"/>
      <c r="H145" s="247">
        <v>18.285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152</v>
      </c>
      <c r="AU145" s="253" t="s">
        <v>86</v>
      </c>
      <c r="AV145" s="14" t="s">
        <v>86</v>
      </c>
      <c r="AW145" s="14" t="s">
        <v>35</v>
      </c>
      <c r="AX145" s="14" t="s">
        <v>76</v>
      </c>
      <c r="AY145" s="253" t="s">
        <v>140</v>
      </c>
    </row>
    <row r="146" s="13" customFormat="1">
      <c r="A146" s="13"/>
      <c r="B146" s="232"/>
      <c r="C146" s="233"/>
      <c r="D146" s="234" t="s">
        <v>152</v>
      </c>
      <c r="E146" s="235" t="s">
        <v>19</v>
      </c>
      <c r="F146" s="236" t="s">
        <v>335</v>
      </c>
      <c r="G146" s="233"/>
      <c r="H146" s="235" t="s">
        <v>19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152</v>
      </c>
      <c r="AU146" s="242" t="s">
        <v>86</v>
      </c>
      <c r="AV146" s="13" t="s">
        <v>84</v>
      </c>
      <c r="AW146" s="13" t="s">
        <v>35</v>
      </c>
      <c r="AX146" s="13" t="s">
        <v>76</v>
      </c>
      <c r="AY146" s="242" t="s">
        <v>140</v>
      </c>
    </row>
    <row r="147" s="14" customFormat="1">
      <c r="A147" s="14"/>
      <c r="B147" s="243"/>
      <c r="C147" s="244"/>
      <c r="D147" s="234" t="s">
        <v>152</v>
      </c>
      <c r="E147" s="245" t="s">
        <v>19</v>
      </c>
      <c r="F147" s="246" t="s">
        <v>336</v>
      </c>
      <c r="G147" s="244"/>
      <c r="H147" s="247">
        <v>22.75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152</v>
      </c>
      <c r="AU147" s="253" t="s">
        <v>86</v>
      </c>
      <c r="AV147" s="14" t="s">
        <v>86</v>
      </c>
      <c r="AW147" s="14" t="s">
        <v>35</v>
      </c>
      <c r="AX147" s="14" t="s">
        <v>76</v>
      </c>
      <c r="AY147" s="253" t="s">
        <v>140</v>
      </c>
    </row>
    <row r="148" s="13" customFormat="1">
      <c r="A148" s="13"/>
      <c r="B148" s="232"/>
      <c r="C148" s="233"/>
      <c r="D148" s="234" t="s">
        <v>152</v>
      </c>
      <c r="E148" s="235" t="s">
        <v>19</v>
      </c>
      <c r="F148" s="236" t="s">
        <v>337</v>
      </c>
      <c r="G148" s="233"/>
      <c r="H148" s="235" t="s">
        <v>19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152</v>
      </c>
      <c r="AU148" s="242" t="s">
        <v>86</v>
      </c>
      <c r="AV148" s="13" t="s">
        <v>84</v>
      </c>
      <c r="AW148" s="13" t="s">
        <v>35</v>
      </c>
      <c r="AX148" s="13" t="s">
        <v>76</v>
      </c>
      <c r="AY148" s="242" t="s">
        <v>140</v>
      </c>
    </row>
    <row r="149" s="14" customFormat="1">
      <c r="A149" s="14"/>
      <c r="B149" s="243"/>
      <c r="C149" s="244"/>
      <c r="D149" s="234" t="s">
        <v>152</v>
      </c>
      <c r="E149" s="245" t="s">
        <v>19</v>
      </c>
      <c r="F149" s="246" t="s">
        <v>338</v>
      </c>
      <c r="G149" s="244"/>
      <c r="H149" s="247">
        <v>49.299999999999997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152</v>
      </c>
      <c r="AU149" s="253" t="s">
        <v>86</v>
      </c>
      <c r="AV149" s="14" t="s">
        <v>86</v>
      </c>
      <c r="AW149" s="14" t="s">
        <v>35</v>
      </c>
      <c r="AX149" s="14" t="s">
        <v>76</v>
      </c>
      <c r="AY149" s="253" t="s">
        <v>140</v>
      </c>
    </row>
    <row r="150" s="13" customFormat="1">
      <c r="A150" s="13"/>
      <c r="B150" s="232"/>
      <c r="C150" s="233"/>
      <c r="D150" s="234" t="s">
        <v>152</v>
      </c>
      <c r="E150" s="235" t="s">
        <v>19</v>
      </c>
      <c r="F150" s="236" t="s">
        <v>347</v>
      </c>
      <c r="G150" s="233"/>
      <c r="H150" s="235" t="s">
        <v>19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152</v>
      </c>
      <c r="AU150" s="242" t="s">
        <v>86</v>
      </c>
      <c r="AV150" s="13" t="s">
        <v>84</v>
      </c>
      <c r="AW150" s="13" t="s">
        <v>35</v>
      </c>
      <c r="AX150" s="13" t="s">
        <v>76</v>
      </c>
      <c r="AY150" s="242" t="s">
        <v>140</v>
      </c>
    </row>
    <row r="151" s="14" customFormat="1">
      <c r="A151" s="14"/>
      <c r="B151" s="243"/>
      <c r="C151" s="244"/>
      <c r="D151" s="234" t="s">
        <v>152</v>
      </c>
      <c r="E151" s="245" t="s">
        <v>19</v>
      </c>
      <c r="F151" s="246" t="s">
        <v>348</v>
      </c>
      <c r="G151" s="244"/>
      <c r="H151" s="247">
        <v>18.550000000000001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152</v>
      </c>
      <c r="AU151" s="253" t="s">
        <v>86</v>
      </c>
      <c r="AV151" s="14" t="s">
        <v>86</v>
      </c>
      <c r="AW151" s="14" t="s">
        <v>35</v>
      </c>
      <c r="AX151" s="14" t="s">
        <v>76</v>
      </c>
      <c r="AY151" s="253" t="s">
        <v>140</v>
      </c>
    </row>
    <row r="152" s="15" customFormat="1">
      <c r="A152" s="15"/>
      <c r="B152" s="254"/>
      <c r="C152" s="255"/>
      <c r="D152" s="234" t="s">
        <v>152</v>
      </c>
      <c r="E152" s="256" t="s">
        <v>19</v>
      </c>
      <c r="F152" s="257" t="s">
        <v>162</v>
      </c>
      <c r="G152" s="255"/>
      <c r="H152" s="258">
        <v>216.20500000000001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152</v>
      </c>
      <c r="AU152" s="264" t="s">
        <v>86</v>
      </c>
      <c r="AV152" s="15" t="s">
        <v>148</v>
      </c>
      <c r="AW152" s="15" t="s">
        <v>35</v>
      </c>
      <c r="AX152" s="15" t="s">
        <v>84</v>
      </c>
      <c r="AY152" s="264" t="s">
        <v>140</v>
      </c>
    </row>
    <row r="153" s="2" customFormat="1" ht="24.15" customHeight="1">
      <c r="A153" s="40"/>
      <c r="B153" s="41"/>
      <c r="C153" s="214" t="s">
        <v>243</v>
      </c>
      <c r="D153" s="214" t="s">
        <v>143</v>
      </c>
      <c r="E153" s="215" t="s">
        <v>1345</v>
      </c>
      <c r="F153" s="216" t="s">
        <v>1346</v>
      </c>
      <c r="G153" s="217" t="s">
        <v>146</v>
      </c>
      <c r="H153" s="218">
        <v>216.20500000000001</v>
      </c>
      <c r="I153" s="219"/>
      <c r="J153" s="220">
        <f>ROUND(I153*H153,2)</f>
        <v>0</v>
      </c>
      <c r="K153" s="216" t="s">
        <v>19</v>
      </c>
      <c r="L153" s="46"/>
      <c r="M153" s="221" t="s">
        <v>19</v>
      </c>
      <c r="N153" s="222" t="s">
        <v>47</v>
      </c>
      <c r="O153" s="86"/>
      <c r="P153" s="223">
        <f>O153*H153</f>
        <v>0</v>
      </c>
      <c r="Q153" s="223">
        <v>0.0044999999999999997</v>
      </c>
      <c r="R153" s="223">
        <f>Q153*H153</f>
        <v>0.97292250000000002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418</v>
      </c>
      <c r="AT153" s="225" t="s">
        <v>143</v>
      </c>
      <c r="AU153" s="225" t="s">
        <v>86</v>
      </c>
      <c r="AY153" s="19" t="s">
        <v>140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84</v>
      </c>
      <c r="BK153" s="226">
        <f>ROUND(I153*H153,2)</f>
        <v>0</v>
      </c>
      <c r="BL153" s="19" t="s">
        <v>418</v>
      </c>
      <c r="BM153" s="225" t="s">
        <v>1347</v>
      </c>
    </row>
    <row r="154" s="13" customFormat="1">
      <c r="A154" s="13"/>
      <c r="B154" s="232"/>
      <c r="C154" s="233"/>
      <c r="D154" s="234" t="s">
        <v>152</v>
      </c>
      <c r="E154" s="235" t="s">
        <v>19</v>
      </c>
      <c r="F154" s="236" t="s">
        <v>1337</v>
      </c>
      <c r="G154" s="233"/>
      <c r="H154" s="235" t="s">
        <v>19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152</v>
      </c>
      <c r="AU154" s="242" t="s">
        <v>86</v>
      </c>
      <c r="AV154" s="13" t="s">
        <v>84</v>
      </c>
      <c r="AW154" s="13" t="s">
        <v>35</v>
      </c>
      <c r="AX154" s="13" t="s">
        <v>76</v>
      </c>
      <c r="AY154" s="242" t="s">
        <v>140</v>
      </c>
    </row>
    <row r="155" s="14" customFormat="1">
      <c r="A155" s="14"/>
      <c r="B155" s="243"/>
      <c r="C155" s="244"/>
      <c r="D155" s="234" t="s">
        <v>152</v>
      </c>
      <c r="E155" s="245" t="s">
        <v>19</v>
      </c>
      <c r="F155" s="246" t="s">
        <v>1338</v>
      </c>
      <c r="G155" s="244"/>
      <c r="H155" s="247">
        <v>24.539999999999999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152</v>
      </c>
      <c r="AU155" s="253" t="s">
        <v>86</v>
      </c>
      <c r="AV155" s="14" t="s">
        <v>86</v>
      </c>
      <c r="AW155" s="14" t="s">
        <v>35</v>
      </c>
      <c r="AX155" s="14" t="s">
        <v>76</v>
      </c>
      <c r="AY155" s="253" t="s">
        <v>140</v>
      </c>
    </row>
    <row r="156" s="13" customFormat="1">
      <c r="A156" s="13"/>
      <c r="B156" s="232"/>
      <c r="C156" s="233"/>
      <c r="D156" s="234" t="s">
        <v>152</v>
      </c>
      <c r="E156" s="235" t="s">
        <v>19</v>
      </c>
      <c r="F156" s="236" t="s">
        <v>312</v>
      </c>
      <c r="G156" s="233"/>
      <c r="H156" s="235" t="s">
        <v>19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152</v>
      </c>
      <c r="AU156" s="242" t="s">
        <v>86</v>
      </c>
      <c r="AV156" s="13" t="s">
        <v>84</v>
      </c>
      <c r="AW156" s="13" t="s">
        <v>35</v>
      </c>
      <c r="AX156" s="13" t="s">
        <v>76</v>
      </c>
      <c r="AY156" s="242" t="s">
        <v>140</v>
      </c>
    </row>
    <row r="157" s="14" customFormat="1">
      <c r="A157" s="14"/>
      <c r="B157" s="243"/>
      <c r="C157" s="244"/>
      <c r="D157" s="234" t="s">
        <v>152</v>
      </c>
      <c r="E157" s="245" t="s">
        <v>19</v>
      </c>
      <c r="F157" s="246" t="s">
        <v>313</v>
      </c>
      <c r="G157" s="244"/>
      <c r="H157" s="247">
        <v>44.840000000000003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152</v>
      </c>
      <c r="AU157" s="253" t="s">
        <v>86</v>
      </c>
      <c r="AV157" s="14" t="s">
        <v>86</v>
      </c>
      <c r="AW157" s="14" t="s">
        <v>35</v>
      </c>
      <c r="AX157" s="14" t="s">
        <v>76</v>
      </c>
      <c r="AY157" s="253" t="s">
        <v>140</v>
      </c>
    </row>
    <row r="158" s="13" customFormat="1">
      <c r="A158" s="13"/>
      <c r="B158" s="232"/>
      <c r="C158" s="233"/>
      <c r="D158" s="234" t="s">
        <v>152</v>
      </c>
      <c r="E158" s="235" t="s">
        <v>19</v>
      </c>
      <c r="F158" s="236" t="s">
        <v>314</v>
      </c>
      <c r="G158" s="233"/>
      <c r="H158" s="235" t="s">
        <v>19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152</v>
      </c>
      <c r="AU158" s="242" t="s">
        <v>86</v>
      </c>
      <c r="AV158" s="13" t="s">
        <v>84</v>
      </c>
      <c r="AW158" s="13" t="s">
        <v>35</v>
      </c>
      <c r="AX158" s="13" t="s">
        <v>76</v>
      </c>
      <c r="AY158" s="242" t="s">
        <v>140</v>
      </c>
    </row>
    <row r="159" s="14" customFormat="1">
      <c r="A159" s="14"/>
      <c r="B159" s="243"/>
      <c r="C159" s="244"/>
      <c r="D159" s="234" t="s">
        <v>152</v>
      </c>
      <c r="E159" s="245" t="s">
        <v>19</v>
      </c>
      <c r="F159" s="246" t="s">
        <v>315</v>
      </c>
      <c r="G159" s="244"/>
      <c r="H159" s="247">
        <v>29.800000000000001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152</v>
      </c>
      <c r="AU159" s="253" t="s">
        <v>86</v>
      </c>
      <c r="AV159" s="14" t="s">
        <v>86</v>
      </c>
      <c r="AW159" s="14" t="s">
        <v>35</v>
      </c>
      <c r="AX159" s="14" t="s">
        <v>76</v>
      </c>
      <c r="AY159" s="253" t="s">
        <v>140</v>
      </c>
    </row>
    <row r="160" s="13" customFormat="1">
      <c r="A160" s="13"/>
      <c r="B160" s="232"/>
      <c r="C160" s="233"/>
      <c r="D160" s="234" t="s">
        <v>152</v>
      </c>
      <c r="E160" s="235" t="s">
        <v>19</v>
      </c>
      <c r="F160" s="236" t="s">
        <v>331</v>
      </c>
      <c r="G160" s="233"/>
      <c r="H160" s="235" t="s">
        <v>19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152</v>
      </c>
      <c r="AU160" s="242" t="s">
        <v>86</v>
      </c>
      <c r="AV160" s="13" t="s">
        <v>84</v>
      </c>
      <c r="AW160" s="13" t="s">
        <v>35</v>
      </c>
      <c r="AX160" s="13" t="s">
        <v>76</v>
      </c>
      <c r="AY160" s="242" t="s">
        <v>140</v>
      </c>
    </row>
    <row r="161" s="14" customFormat="1">
      <c r="A161" s="14"/>
      <c r="B161" s="243"/>
      <c r="C161" s="244"/>
      <c r="D161" s="234" t="s">
        <v>152</v>
      </c>
      <c r="E161" s="245" t="s">
        <v>19</v>
      </c>
      <c r="F161" s="246" t="s">
        <v>332</v>
      </c>
      <c r="G161" s="244"/>
      <c r="H161" s="247">
        <v>8.1400000000000006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152</v>
      </c>
      <c r="AU161" s="253" t="s">
        <v>86</v>
      </c>
      <c r="AV161" s="14" t="s">
        <v>86</v>
      </c>
      <c r="AW161" s="14" t="s">
        <v>35</v>
      </c>
      <c r="AX161" s="14" t="s">
        <v>76</v>
      </c>
      <c r="AY161" s="253" t="s">
        <v>140</v>
      </c>
    </row>
    <row r="162" s="13" customFormat="1">
      <c r="A162" s="13"/>
      <c r="B162" s="232"/>
      <c r="C162" s="233"/>
      <c r="D162" s="234" t="s">
        <v>152</v>
      </c>
      <c r="E162" s="235" t="s">
        <v>19</v>
      </c>
      <c r="F162" s="236" t="s">
        <v>333</v>
      </c>
      <c r="G162" s="233"/>
      <c r="H162" s="235" t="s">
        <v>19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152</v>
      </c>
      <c r="AU162" s="242" t="s">
        <v>86</v>
      </c>
      <c r="AV162" s="13" t="s">
        <v>84</v>
      </c>
      <c r="AW162" s="13" t="s">
        <v>35</v>
      </c>
      <c r="AX162" s="13" t="s">
        <v>76</v>
      </c>
      <c r="AY162" s="242" t="s">
        <v>140</v>
      </c>
    </row>
    <row r="163" s="14" customFormat="1">
      <c r="A163" s="14"/>
      <c r="B163" s="243"/>
      <c r="C163" s="244"/>
      <c r="D163" s="234" t="s">
        <v>152</v>
      </c>
      <c r="E163" s="245" t="s">
        <v>19</v>
      </c>
      <c r="F163" s="246" t="s">
        <v>334</v>
      </c>
      <c r="G163" s="244"/>
      <c r="H163" s="247">
        <v>18.285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152</v>
      </c>
      <c r="AU163" s="253" t="s">
        <v>86</v>
      </c>
      <c r="AV163" s="14" t="s">
        <v>86</v>
      </c>
      <c r="AW163" s="14" t="s">
        <v>35</v>
      </c>
      <c r="AX163" s="14" t="s">
        <v>76</v>
      </c>
      <c r="AY163" s="253" t="s">
        <v>140</v>
      </c>
    </row>
    <row r="164" s="13" customFormat="1">
      <c r="A164" s="13"/>
      <c r="B164" s="232"/>
      <c r="C164" s="233"/>
      <c r="D164" s="234" t="s">
        <v>152</v>
      </c>
      <c r="E164" s="235" t="s">
        <v>19</v>
      </c>
      <c r="F164" s="236" t="s">
        <v>335</v>
      </c>
      <c r="G164" s="233"/>
      <c r="H164" s="235" t="s">
        <v>19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152</v>
      </c>
      <c r="AU164" s="242" t="s">
        <v>86</v>
      </c>
      <c r="AV164" s="13" t="s">
        <v>84</v>
      </c>
      <c r="AW164" s="13" t="s">
        <v>35</v>
      </c>
      <c r="AX164" s="13" t="s">
        <v>76</v>
      </c>
      <c r="AY164" s="242" t="s">
        <v>140</v>
      </c>
    </row>
    <row r="165" s="14" customFormat="1">
      <c r="A165" s="14"/>
      <c r="B165" s="243"/>
      <c r="C165" s="244"/>
      <c r="D165" s="234" t="s">
        <v>152</v>
      </c>
      <c r="E165" s="245" t="s">
        <v>19</v>
      </c>
      <c r="F165" s="246" t="s">
        <v>336</v>
      </c>
      <c r="G165" s="244"/>
      <c r="H165" s="247">
        <v>22.75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152</v>
      </c>
      <c r="AU165" s="253" t="s">
        <v>86</v>
      </c>
      <c r="AV165" s="14" t="s">
        <v>86</v>
      </c>
      <c r="AW165" s="14" t="s">
        <v>35</v>
      </c>
      <c r="AX165" s="14" t="s">
        <v>76</v>
      </c>
      <c r="AY165" s="253" t="s">
        <v>140</v>
      </c>
    </row>
    <row r="166" s="13" customFormat="1">
      <c r="A166" s="13"/>
      <c r="B166" s="232"/>
      <c r="C166" s="233"/>
      <c r="D166" s="234" t="s">
        <v>152</v>
      </c>
      <c r="E166" s="235" t="s">
        <v>19</v>
      </c>
      <c r="F166" s="236" t="s">
        <v>337</v>
      </c>
      <c r="G166" s="233"/>
      <c r="H166" s="235" t="s">
        <v>19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152</v>
      </c>
      <c r="AU166" s="242" t="s">
        <v>86</v>
      </c>
      <c r="AV166" s="13" t="s">
        <v>84</v>
      </c>
      <c r="AW166" s="13" t="s">
        <v>35</v>
      </c>
      <c r="AX166" s="13" t="s">
        <v>76</v>
      </c>
      <c r="AY166" s="242" t="s">
        <v>140</v>
      </c>
    </row>
    <row r="167" s="14" customFormat="1">
      <c r="A167" s="14"/>
      <c r="B167" s="243"/>
      <c r="C167" s="244"/>
      <c r="D167" s="234" t="s">
        <v>152</v>
      </c>
      <c r="E167" s="245" t="s">
        <v>19</v>
      </c>
      <c r="F167" s="246" t="s">
        <v>338</v>
      </c>
      <c r="G167" s="244"/>
      <c r="H167" s="247">
        <v>49.299999999999997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152</v>
      </c>
      <c r="AU167" s="253" t="s">
        <v>86</v>
      </c>
      <c r="AV167" s="14" t="s">
        <v>86</v>
      </c>
      <c r="AW167" s="14" t="s">
        <v>35</v>
      </c>
      <c r="AX167" s="14" t="s">
        <v>76</v>
      </c>
      <c r="AY167" s="253" t="s">
        <v>140</v>
      </c>
    </row>
    <row r="168" s="13" customFormat="1">
      <c r="A168" s="13"/>
      <c r="B168" s="232"/>
      <c r="C168" s="233"/>
      <c r="D168" s="234" t="s">
        <v>152</v>
      </c>
      <c r="E168" s="235" t="s">
        <v>19</v>
      </c>
      <c r="F168" s="236" t="s">
        <v>347</v>
      </c>
      <c r="G168" s="233"/>
      <c r="H168" s="235" t="s">
        <v>19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152</v>
      </c>
      <c r="AU168" s="242" t="s">
        <v>86</v>
      </c>
      <c r="AV168" s="13" t="s">
        <v>84</v>
      </c>
      <c r="AW168" s="13" t="s">
        <v>35</v>
      </c>
      <c r="AX168" s="13" t="s">
        <v>76</v>
      </c>
      <c r="AY168" s="242" t="s">
        <v>140</v>
      </c>
    </row>
    <row r="169" s="14" customFormat="1">
      <c r="A169" s="14"/>
      <c r="B169" s="243"/>
      <c r="C169" s="244"/>
      <c r="D169" s="234" t="s">
        <v>152</v>
      </c>
      <c r="E169" s="245" t="s">
        <v>19</v>
      </c>
      <c r="F169" s="246" t="s">
        <v>348</v>
      </c>
      <c r="G169" s="244"/>
      <c r="H169" s="247">
        <v>18.550000000000001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152</v>
      </c>
      <c r="AU169" s="253" t="s">
        <v>86</v>
      </c>
      <c r="AV169" s="14" t="s">
        <v>86</v>
      </c>
      <c r="AW169" s="14" t="s">
        <v>35</v>
      </c>
      <c r="AX169" s="14" t="s">
        <v>76</v>
      </c>
      <c r="AY169" s="253" t="s">
        <v>140</v>
      </c>
    </row>
    <row r="170" s="15" customFormat="1">
      <c r="A170" s="15"/>
      <c r="B170" s="254"/>
      <c r="C170" s="255"/>
      <c r="D170" s="234" t="s">
        <v>152</v>
      </c>
      <c r="E170" s="256" t="s">
        <v>19</v>
      </c>
      <c r="F170" s="257" t="s">
        <v>162</v>
      </c>
      <c r="G170" s="255"/>
      <c r="H170" s="258">
        <v>216.20500000000001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152</v>
      </c>
      <c r="AU170" s="264" t="s">
        <v>86</v>
      </c>
      <c r="AV170" s="15" t="s">
        <v>148</v>
      </c>
      <c r="AW170" s="15" t="s">
        <v>35</v>
      </c>
      <c r="AX170" s="15" t="s">
        <v>84</v>
      </c>
      <c r="AY170" s="264" t="s">
        <v>140</v>
      </c>
    </row>
    <row r="171" s="2" customFormat="1" ht="16.5" customHeight="1">
      <c r="A171" s="40"/>
      <c r="B171" s="41"/>
      <c r="C171" s="214" t="s">
        <v>248</v>
      </c>
      <c r="D171" s="214" t="s">
        <v>143</v>
      </c>
      <c r="E171" s="215" t="s">
        <v>1348</v>
      </c>
      <c r="F171" s="216" t="s">
        <v>1349</v>
      </c>
      <c r="G171" s="217" t="s">
        <v>146</v>
      </c>
      <c r="H171" s="218">
        <v>216.20500000000001</v>
      </c>
      <c r="I171" s="219"/>
      <c r="J171" s="220">
        <f>ROUND(I171*H171,2)</f>
        <v>0</v>
      </c>
      <c r="K171" s="216" t="s">
        <v>19</v>
      </c>
      <c r="L171" s="46"/>
      <c r="M171" s="221" t="s">
        <v>19</v>
      </c>
      <c r="N171" s="222" t="s">
        <v>47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0.0030000000000000001</v>
      </c>
      <c r="T171" s="224">
        <f>S171*H171</f>
        <v>0.64861500000000005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418</v>
      </c>
      <c r="AT171" s="225" t="s">
        <v>143</v>
      </c>
      <c r="AU171" s="225" t="s">
        <v>86</v>
      </c>
      <c r="AY171" s="19" t="s">
        <v>140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84</v>
      </c>
      <c r="BK171" s="226">
        <f>ROUND(I171*H171,2)</f>
        <v>0</v>
      </c>
      <c r="BL171" s="19" t="s">
        <v>418</v>
      </c>
      <c r="BM171" s="225" t="s">
        <v>1350</v>
      </c>
    </row>
    <row r="172" s="13" customFormat="1">
      <c r="A172" s="13"/>
      <c r="B172" s="232"/>
      <c r="C172" s="233"/>
      <c r="D172" s="234" t="s">
        <v>152</v>
      </c>
      <c r="E172" s="235" t="s">
        <v>19</v>
      </c>
      <c r="F172" s="236" t="s">
        <v>1337</v>
      </c>
      <c r="G172" s="233"/>
      <c r="H172" s="235" t="s">
        <v>19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152</v>
      </c>
      <c r="AU172" s="242" t="s">
        <v>86</v>
      </c>
      <c r="AV172" s="13" t="s">
        <v>84</v>
      </c>
      <c r="AW172" s="13" t="s">
        <v>35</v>
      </c>
      <c r="AX172" s="13" t="s">
        <v>76</v>
      </c>
      <c r="AY172" s="242" t="s">
        <v>140</v>
      </c>
    </row>
    <row r="173" s="14" customFormat="1">
      <c r="A173" s="14"/>
      <c r="B173" s="243"/>
      <c r="C173" s="244"/>
      <c r="D173" s="234" t="s">
        <v>152</v>
      </c>
      <c r="E173" s="245" t="s">
        <v>19</v>
      </c>
      <c r="F173" s="246" t="s">
        <v>1338</v>
      </c>
      <c r="G173" s="244"/>
      <c r="H173" s="247">
        <v>24.539999999999999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152</v>
      </c>
      <c r="AU173" s="253" t="s">
        <v>86</v>
      </c>
      <c r="AV173" s="14" t="s">
        <v>86</v>
      </c>
      <c r="AW173" s="14" t="s">
        <v>35</v>
      </c>
      <c r="AX173" s="14" t="s">
        <v>76</v>
      </c>
      <c r="AY173" s="253" t="s">
        <v>140</v>
      </c>
    </row>
    <row r="174" s="13" customFormat="1">
      <c r="A174" s="13"/>
      <c r="B174" s="232"/>
      <c r="C174" s="233"/>
      <c r="D174" s="234" t="s">
        <v>152</v>
      </c>
      <c r="E174" s="235" t="s">
        <v>19</v>
      </c>
      <c r="F174" s="236" t="s">
        <v>312</v>
      </c>
      <c r="G174" s="233"/>
      <c r="H174" s="235" t="s">
        <v>19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152</v>
      </c>
      <c r="AU174" s="242" t="s">
        <v>86</v>
      </c>
      <c r="AV174" s="13" t="s">
        <v>84</v>
      </c>
      <c r="AW174" s="13" t="s">
        <v>35</v>
      </c>
      <c r="AX174" s="13" t="s">
        <v>76</v>
      </c>
      <c r="AY174" s="242" t="s">
        <v>140</v>
      </c>
    </row>
    <row r="175" s="14" customFormat="1">
      <c r="A175" s="14"/>
      <c r="B175" s="243"/>
      <c r="C175" s="244"/>
      <c r="D175" s="234" t="s">
        <v>152</v>
      </c>
      <c r="E175" s="245" t="s">
        <v>19</v>
      </c>
      <c r="F175" s="246" t="s">
        <v>313</v>
      </c>
      <c r="G175" s="244"/>
      <c r="H175" s="247">
        <v>44.840000000000003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152</v>
      </c>
      <c r="AU175" s="253" t="s">
        <v>86</v>
      </c>
      <c r="AV175" s="14" t="s">
        <v>86</v>
      </c>
      <c r="AW175" s="14" t="s">
        <v>35</v>
      </c>
      <c r="AX175" s="14" t="s">
        <v>76</v>
      </c>
      <c r="AY175" s="253" t="s">
        <v>140</v>
      </c>
    </row>
    <row r="176" s="13" customFormat="1">
      <c r="A176" s="13"/>
      <c r="B176" s="232"/>
      <c r="C176" s="233"/>
      <c r="D176" s="234" t="s">
        <v>152</v>
      </c>
      <c r="E176" s="235" t="s">
        <v>19</v>
      </c>
      <c r="F176" s="236" t="s">
        <v>314</v>
      </c>
      <c r="G176" s="233"/>
      <c r="H176" s="235" t="s">
        <v>19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152</v>
      </c>
      <c r="AU176" s="242" t="s">
        <v>86</v>
      </c>
      <c r="AV176" s="13" t="s">
        <v>84</v>
      </c>
      <c r="AW176" s="13" t="s">
        <v>35</v>
      </c>
      <c r="AX176" s="13" t="s">
        <v>76</v>
      </c>
      <c r="AY176" s="242" t="s">
        <v>140</v>
      </c>
    </row>
    <row r="177" s="14" customFormat="1">
      <c r="A177" s="14"/>
      <c r="B177" s="243"/>
      <c r="C177" s="244"/>
      <c r="D177" s="234" t="s">
        <v>152</v>
      </c>
      <c r="E177" s="245" t="s">
        <v>19</v>
      </c>
      <c r="F177" s="246" t="s">
        <v>315</v>
      </c>
      <c r="G177" s="244"/>
      <c r="H177" s="247">
        <v>29.800000000000001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152</v>
      </c>
      <c r="AU177" s="253" t="s">
        <v>86</v>
      </c>
      <c r="AV177" s="14" t="s">
        <v>86</v>
      </c>
      <c r="AW177" s="14" t="s">
        <v>35</v>
      </c>
      <c r="AX177" s="14" t="s">
        <v>76</v>
      </c>
      <c r="AY177" s="253" t="s">
        <v>140</v>
      </c>
    </row>
    <row r="178" s="13" customFormat="1">
      <c r="A178" s="13"/>
      <c r="B178" s="232"/>
      <c r="C178" s="233"/>
      <c r="D178" s="234" t="s">
        <v>152</v>
      </c>
      <c r="E178" s="235" t="s">
        <v>19</v>
      </c>
      <c r="F178" s="236" t="s">
        <v>331</v>
      </c>
      <c r="G178" s="233"/>
      <c r="H178" s="235" t="s">
        <v>19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152</v>
      </c>
      <c r="AU178" s="242" t="s">
        <v>86</v>
      </c>
      <c r="AV178" s="13" t="s">
        <v>84</v>
      </c>
      <c r="AW178" s="13" t="s">
        <v>35</v>
      </c>
      <c r="AX178" s="13" t="s">
        <v>76</v>
      </c>
      <c r="AY178" s="242" t="s">
        <v>140</v>
      </c>
    </row>
    <row r="179" s="14" customFormat="1">
      <c r="A179" s="14"/>
      <c r="B179" s="243"/>
      <c r="C179" s="244"/>
      <c r="D179" s="234" t="s">
        <v>152</v>
      </c>
      <c r="E179" s="245" t="s">
        <v>19</v>
      </c>
      <c r="F179" s="246" t="s">
        <v>332</v>
      </c>
      <c r="G179" s="244"/>
      <c r="H179" s="247">
        <v>8.1400000000000006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152</v>
      </c>
      <c r="AU179" s="253" t="s">
        <v>86</v>
      </c>
      <c r="AV179" s="14" t="s">
        <v>86</v>
      </c>
      <c r="AW179" s="14" t="s">
        <v>35</v>
      </c>
      <c r="AX179" s="14" t="s">
        <v>76</v>
      </c>
      <c r="AY179" s="253" t="s">
        <v>140</v>
      </c>
    </row>
    <row r="180" s="13" customFormat="1">
      <c r="A180" s="13"/>
      <c r="B180" s="232"/>
      <c r="C180" s="233"/>
      <c r="D180" s="234" t="s">
        <v>152</v>
      </c>
      <c r="E180" s="235" t="s">
        <v>19</v>
      </c>
      <c r="F180" s="236" t="s">
        <v>333</v>
      </c>
      <c r="G180" s="233"/>
      <c r="H180" s="235" t="s">
        <v>19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152</v>
      </c>
      <c r="AU180" s="242" t="s">
        <v>86</v>
      </c>
      <c r="AV180" s="13" t="s">
        <v>84</v>
      </c>
      <c r="AW180" s="13" t="s">
        <v>35</v>
      </c>
      <c r="AX180" s="13" t="s">
        <v>76</v>
      </c>
      <c r="AY180" s="242" t="s">
        <v>140</v>
      </c>
    </row>
    <row r="181" s="14" customFormat="1">
      <c r="A181" s="14"/>
      <c r="B181" s="243"/>
      <c r="C181" s="244"/>
      <c r="D181" s="234" t="s">
        <v>152</v>
      </c>
      <c r="E181" s="245" t="s">
        <v>19</v>
      </c>
      <c r="F181" s="246" t="s">
        <v>334</v>
      </c>
      <c r="G181" s="244"/>
      <c r="H181" s="247">
        <v>18.285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152</v>
      </c>
      <c r="AU181" s="253" t="s">
        <v>86</v>
      </c>
      <c r="AV181" s="14" t="s">
        <v>86</v>
      </c>
      <c r="AW181" s="14" t="s">
        <v>35</v>
      </c>
      <c r="AX181" s="14" t="s">
        <v>76</v>
      </c>
      <c r="AY181" s="253" t="s">
        <v>140</v>
      </c>
    </row>
    <row r="182" s="13" customFormat="1">
      <c r="A182" s="13"/>
      <c r="B182" s="232"/>
      <c r="C182" s="233"/>
      <c r="D182" s="234" t="s">
        <v>152</v>
      </c>
      <c r="E182" s="235" t="s">
        <v>19</v>
      </c>
      <c r="F182" s="236" t="s">
        <v>335</v>
      </c>
      <c r="G182" s="233"/>
      <c r="H182" s="235" t="s">
        <v>19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152</v>
      </c>
      <c r="AU182" s="242" t="s">
        <v>86</v>
      </c>
      <c r="AV182" s="13" t="s">
        <v>84</v>
      </c>
      <c r="AW182" s="13" t="s">
        <v>35</v>
      </c>
      <c r="AX182" s="13" t="s">
        <v>76</v>
      </c>
      <c r="AY182" s="242" t="s">
        <v>140</v>
      </c>
    </row>
    <row r="183" s="14" customFormat="1">
      <c r="A183" s="14"/>
      <c r="B183" s="243"/>
      <c r="C183" s="244"/>
      <c r="D183" s="234" t="s">
        <v>152</v>
      </c>
      <c r="E183" s="245" t="s">
        <v>19</v>
      </c>
      <c r="F183" s="246" t="s">
        <v>336</v>
      </c>
      <c r="G183" s="244"/>
      <c r="H183" s="247">
        <v>22.75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152</v>
      </c>
      <c r="AU183" s="253" t="s">
        <v>86</v>
      </c>
      <c r="AV183" s="14" t="s">
        <v>86</v>
      </c>
      <c r="AW183" s="14" t="s">
        <v>35</v>
      </c>
      <c r="AX183" s="14" t="s">
        <v>76</v>
      </c>
      <c r="AY183" s="253" t="s">
        <v>140</v>
      </c>
    </row>
    <row r="184" s="13" customFormat="1">
      <c r="A184" s="13"/>
      <c r="B184" s="232"/>
      <c r="C184" s="233"/>
      <c r="D184" s="234" t="s">
        <v>152</v>
      </c>
      <c r="E184" s="235" t="s">
        <v>19</v>
      </c>
      <c r="F184" s="236" t="s">
        <v>337</v>
      </c>
      <c r="G184" s="233"/>
      <c r="H184" s="235" t="s">
        <v>19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152</v>
      </c>
      <c r="AU184" s="242" t="s">
        <v>86</v>
      </c>
      <c r="AV184" s="13" t="s">
        <v>84</v>
      </c>
      <c r="AW184" s="13" t="s">
        <v>35</v>
      </c>
      <c r="AX184" s="13" t="s">
        <v>76</v>
      </c>
      <c r="AY184" s="242" t="s">
        <v>140</v>
      </c>
    </row>
    <row r="185" s="14" customFormat="1">
      <c r="A185" s="14"/>
      <c r="B185" s="243"/>
      <c r="C185" s="244"/>
      <c r="D185" s="234" t="s">
        <v>152</v>
      </c>
      <c r="E185" s="245" t="s">
        <v>19</v>
      </c>
      <c r="F185" s="246" t="s">
        <v>338</v>
      </c>
      <c r="G185" s="244"/>
      <c r="H185" s="247">
        <v>49.299999999999997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152</v>
      </c>
      <c r="AU185" s="253" t="s">
        <v>86</v>
      </c>
      <c r="AV185" s="14" t="s">
        <v>86</v>
      </c>
      <c r="AW185" s="14" t="s">
        <v>35</v>
      </c>
      <c r="AX185" s="14" t="s">
        <v>76</v>
      </c>
      <c r="AY185" s="253" t="s">
        <v>140</v>
      </c>
    </row>
    <row r="186" s="13" customFormat="1">
      <c r="A186" s="13"/>
      <c r="B186" s="232"/>
      <c r="C186" s="233"/>
      <c r="D186" s="234" t="s">
        <v>152</v>
      </c>
      <c r="E186" s="235" t="s">
        <v>19</v>
      </c>
      <c r="F186" s="236" t="s">
        <v>347</v>
      </c>
      <c r="G186" s="233"/>
      <c r="H186" s="235" t="s">
        <v>19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152</v>
      </c>
      <c r="AU186" s="242" t="s">
        <v>86</v>
      </c>
      <c r="AV186" s="13" t="s">
        <v>84</v>
      </c>
      <c r="AW186" s="13" t="s">
        <v>35</v>
      </c>
      <c r="AX186" s="13" t="s">
        <v>76</v>
      </c>
      <c r="AY186" s="242" t="s">
        <v>140</v>
      </c>
    </row>
    <row r="187" s="14" customFormat="1">
      <c r="A187" s="14"/>
      <c r="B187" s="243"/>
      <c r="C187" s="244"/>
      <c r="D187" s="234" t="s">
        <v>152</v>
      </c>
      <c r="E187" s="245" t="s">
        <v>19</v>
      </c>
      <c r="F187" s="246" t="s">
        <v>348</v>
      </c>
      <c r="G187" s="244"/>
      <c r="H187" s="247">
        <v>18.550000000000001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152</v>
      </c>
      <c r="AU187" s="253" t="s">
        <v>86</v>
      </c>
      <c r="AV187" s="14" t="s">
        <v>86</v>
      </c>
      <c r="AW187" s="14" t="s">
        <v>35</v>
      </c>
      <c r="AX187" s="14" t="s">
        <v>76</v>
      </c>
      <c r="AY187" s="253" t="s">
        <v>140</v>
      </c>
    </row>
    <row r="188" s="15" customFormat="1">
      <c r="A188" s="15"/>
      <c r="B188" s="254"/>
      <c r="C188" s="255"/>
      <c r="D188" s="234" t="s">
        <v>152</v>
      </c>
      <c r="E188" s="256" t="s">
        <v>19</v>
      </c>
      <c r="F188" s="257" t="s">
        <v>162</v>
      </c>
      <c r="G188" s="255"/>
      <c r="H188" s="258">
        <v>216.20500000000001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152</v>
      </c>
      <c r="AU188" s="264" t="s">
        <v>86</v>
      </c>
      <c r="AV188" s="15" t="s">
        <v>148</v>
      </c>
      <c r="AW188" s="15" t="s">
        <v>35</v>
      </c>
      <c r="AX188" s="15" t="s">
        <v>84</v>
      </c>
      <c r="AY188" s="264" t="s">
        <v>140</v>
      </c>
    </row>
    <row r="189" s="2" customFormat="1" ht="16.5" customHeight="1">
      <c r="A189" s="40"/>
      <c r="B189" s="41"/>
      <c r="C189" s="214" t="s">
        <v>295</v>
      </c>
      <c r="D189" s="214" t="s">
        <v>143</v>
      </c>
      <c r="E189" s="215" t="s">
        <v>1351</v>
      </c>
      <c r="F189" s="216" t="s">
        <v>1352</v>
      </c>
      <c r="G189" s="217" t="s">
        <v>146</v>
      </c>
      <c r="H189" s="218">
        <v>216.20500000000001</v>
      </c>
      <c r="I189" s="219"/>
      <c r="J189" s="220">
        <f>ROUND(I189*H189,2)</f>
        <v>0</v>
      </c>
      <c r="K189" s="216" t="s">
        <v>19</v>
      </c>
      <c r="L189" s="46"/>
      <c r="M189" s="221" t="s">
        <v>19</v>
      </c>
      <c r="N189" s="222" t="s">
        <v>47</v>
      </c>
      <c r="O189" s="86"/>
      <c r="P189" s="223">
        <f>O189*H189</f>
        <v>0</v>
      </c>
      <c r="Q189" s="223">
        <v>0.00029999999999999997</v>
      </c>
      <c r="R189" s="223">
        <f>Q189*H189</f>
        <v>0.064861500000000002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418</v>
      </c>
      <c r="AT189" s="225" t="s">
        <v>143</v>
      </c>
      <c r="AU189" s="225" t="s">
        <v>86</v>
      </c>
      <c r="AY189" s="19" t="s">
        <v>140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84</v>
      </c>
      <c r="BK189" s="226">
        <f>ROUND(I189*H189,2)</f>
        <v>0</v>
      </c>
      <c r="BL189" s="19" t="s">
        <v>418</v>
      </c>
      <c r="BM189" s="225" t="s">
        <v>1353</v>
      </c>
    </row>
    <row r="190" s="13" customFormat="1">
      <c r="A190" s="13"/>
      <c r="B190" s="232"/>
      <c r="C190" s="233"/>
      <c r="D190" s="234" t="s">
        <v>152</v>
      </c>
      <c r="E190" s="235" t="s">
        <v>19</v>
      </c>
      <c r="F190" s="236" t="s">
        <v>1337</v>
      </c>
      <c r="G190" s="233"/>
      <c r="H190" s="235" t="s">
        <v>19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152</v>
      </c>
      <c r="AU190" s="242" t="s">
        <v>86</v>
      </c>
      <c r="AV190" s="13" t="s">
        <v>84</v>
      </c>
      <c r="AW190" s="13" t="s">
        <v>35</v>
      </c>
      <c r="AX190" s="13" t="s">
        <v>76</v>
      </c>
      <c r="AY190" s="242" t="s">
        <v>140</v>
      </c>
    </row>
    <row r="191" s="14" customFormat="1">
      <c r="A191" s="14"/>
      <c r="B191" s="243"/>
      <c r="C191" s="244"/>
      <c r="D191" s="234" t="s">
        <v>152</v>
      </c>
      <c r="E191" s="245" t="s">
        <v>19</v>
      </c>
      <c r="F191" s="246" t="s">
        <v>1338</v>
      </c>
      <c r="G191" s="244"/>
      <c r="H191" s="247">
        <v>24.539999999999999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152</v>
      </c>
      <c r="AU191" s="253" t="s">
        <v>86</v>
      </c>
      <c r="AV191" s="14" t="s">
        <v>86</v>
      </c>
      <c r="AW191" s="14" t="s">
        <v>35</v>
      </c>
      <c r="AX191" s="14" t="s">
        <v>76</v>
      </c>
      <c r="AY191" s="253" t="s">
        <v>140</v>
      </c>
    </row>
    <row r="192" s="13" customFormat="1">
      <c r="A192" s="13"/>
      <c r="B192" s="232"/>
      <c r="C192" s="233"/>
      <c r="D192" s="234" t="s">
        <v>152</v>
      </c>
      <c r="E192" s="235" t="s">
        <v>19</v>
      </c>
      <c r="F192" s="236" t="s">
        <v>312</v>
      </c>
      <c r="G192" s="233"/>
      <c r="H192" s="235" t="s">
        <v>19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152</v>
      </c>
      <c r="AU192" s="242" t="s">
        <v>86</v>
      </c>
      <c r="AV192" s="13" t="s">
        <v>84</v>
      </c>
      <c r="AW192" s="13" t="s">
        <v>35</v>
      </c>
      <c r="AX192" s="13" t="s">
        <v>76</v>
      </c>
      <c r="AY192" s="242" t="s">
        <v>140</v>
      </c>
    </row>
    <row r="193" s="14" customFormat="1">
      <c r="A193" s="14"/>
      <c r="B193" s="243"/>
      <c r="C193" s="244"/>
      <c r="D193" s="234" t="s">
        <v>152</v>
      </c>
      <c r="E193" s="245" t="s">
        <v>19</v>
      </c>
      <c r="F193" s="246" t="s">
        <v>313</v>
      </c>
      <c r="G193" s="244"/>
      <c r="H193" s="247">
        <v>44.840000000000003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152</v>
      </c>
      <c r="AU193" s="253" t="s">
        <v>86</v>
      </c>
      <c r="AV193" s="14" t="s">
        <v>86</v>
      </c>
      <c r="AW193" s="14" t="s">
        <v>35</v>
      </c>
      <c r="AX193" s="14" t="s">
        <v>76</v>
      </c>
      <c r="AY193" s="253" t="s">
        <v>140</v>
      </c>
    </row>
    <row r="194" s="13" customFormat="1">
      <c r="A194" s="13"/>
      <c r="B194" s="232"/>
      <c r="C194" s="233"/>
      <c r="D194" s="234" t="s">
        <v>152</v>
      </c>
      <c r="E194" s="235" t="s">
        <v>19</v>
      </c>
      <c r="F194" s="236" t="s">
        <v>314</v>
      </c>
      <c r="G194" s="233"/>
      <c r="H194" s="235" t="s">
        <v>19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152</v>
      </c>
      <c r="AU194" s="242" t="s">
        <v>86</v>
      </c>
      <c r="AV194" s="13" t="s">
        <v>84</v>
      </c>
      <c r="AW194" s="13" t="s">
        <v>35</v>
      </c>
      <c r="AX194" s="13" t="s">
        <v>76</v>
      </c>
      <c r="AY194" s="242" t="s">
        <v>140</v>
      </c>
    </row>
    <row r="195" s="14" customFormat="1">
      <c r="A195" s="14"/>
      <c r="B195" s="243"/>
      <c r="C195" s="244"/>
      <c r="D195" s="234" t="s">
        <v>152</v>
      </c>
      <c r="E195" s="245" t="s">
        <v>19</v>
      </c>
      <c r="F195" s="246" t="s">
        <v>315</v>
      </c>
      <c r="G195" s="244"/>
      <c r="H195" s="247">
        <v>29.800000000000001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152</v>
      </c>
      <c r="AU195" s="253" t="s">
        <v>86</v>
      </c>
      <c r="AV195" s="14" t="s">
        <v>86</v>
      </c>
      <c r="AW195" s="14" t="s">
        <v>35</v>
      </c>
      <c r="AX195" s="14" t="s">
        <v>76</v>
      </c>
      <c r="AY195" s="253" t="s">
        <v>140</v>
      </c>
    </row>
    <row r="196" s="13" customFormat="1">
      <c r="A196" s="13"/>
      <c r="B196" s="232"/>
      <c r="C196" s="233"/>
      <c r="D196" s="234" t="s">
        <v>152</v>
      </c>
      <c r="E196" s="235" t="s">
        <v>19</v>
      </c>
      <c r="F196" s="236" t="s">
        <v>331</v>
      </c>
      <c r="G196" s="233"/>
      <c r="H196" s="235" t="s">
        <v>19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152</v>
      </c>
      <c r="AU196" s="242" t="s">
        <v>86</v>
      </c>
      <c r="AV196" s="13" t="s">
        <v>84</v>
      </c>
      <c r="AW196" s="13" t="s">
        <v>35</v>
      </c>
      <c r="AX196" s="13" t="s">
        <v>76</v>
      </c>
      <c r="AY196" s="242" t="s">
        <v>140</v>
      </c>
    </row>
    <row r="197" s="14" customFormat="1">
      <c r="A197" s="14"/>
      <c r="B197" s="243"/>
      <c r="C197" s="244"/>
      <c r="D197" s="234" t="s">
        <v>152</v>
      </c>
      <c r="E197" s="245" t="s">
        <v>19</v>
      </c>
      <c r="F197" s="246" t="s">
        <v>332</v>
      </c>
      <c r="G197" s="244"/>
      <c r="H197" s="247">
        <v>8.1400000000000006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152</v>
      </c>
      <c r="AU197" s="253" t="s">
        <v>86</v>
      </c>
      <c r="AV197" s="14" t="s">
        <v>86</v>
      </c>
      <c r="AW197" s="14" t="s">
        <v>35</v>
      </c>
      <c r="AX197" s="14" t="s">
        <v>76</v>
      </c>
      <c r="AY197" s="253" t="s">
        <v>140</v>
      </c>
    </row>
    <row r="198" s="13" customFormat="1">
      <c r="A198" s="13"/>
      <c r="B198" s="232"/>
      <c r="C198" s="233"/>
      <c r="D198" s="234" t="s">
        <v>152</v>
      </c>
      <c r="E198" s="235" t="s">
        <v>19</v>
      </c>
      <c r="F198" s="236" t="s">
        <v>333</v>
      </c>
      <c r="G198" s="233"/>
      <c r="H198" s="235" t="s">
        <v>19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152</v>
      </c>
      <c r="AU198" s="242" t="s">
        <v>86</v>
      </c>
      <c r="AV198" s="13" t="s">
        <v>84</v>
      </c>
      <c r="AW198" s="13" t="s">
        <v>35</v>
      </c>
      <c r="AX198" s="13" t="s">
        <v>76</v>
      </c>
      <c r="AY198" s="242" t="s">
        <v>140</v>
      </c>
    </row>
    <row r="199" s="14" customFormat="1">
      <c r="A199" s="14"/>
      <c r="B199" s="243"/>
      <c r="C199" s="244"/>
      <c r="D199" s="234" t="s">
        <v>152</v>
      </c>
      <c r="E199" s="245" t="s">
        <v>19</v>
      </c>
      <c r="F199" s="246" t="s">
        <v>334</v>
      </c>
      <c r="G199" s="244"/>
      <c r="H199" s="247">
        <v>18.285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152</v>
      </c>
      <c r="AU199" s="253" t="s">
        <v>86</v>
      </c>
      <c r="AV199" s="14" t="s">
        <v>86</v>
      </c>
      <c r="AW199" s="14" t="s">
        <v>35</v>
      </c>
      <c r="AX199" s="14" t="s">
        <v>76</v>
      </c>
      <c r="AY199" s="253" t="s">
        <v>140</v>
      </c>
    </row>
    <row r="200" s="13" customFormat="1">
      <c r="A200" s="13"/>
      <c r="B200" s="232"/>
      <c r="C200" s="233"/>
      <c r="D200" s="234" t="s">
        <v>152</v>
      </c>
      <c r="E200" s="235" t="s">
        <v>19</v>
      </c>
      <c r="F200" s="236" t="s">
        <v>335</v>
      </c>
      <c r="G200" s="233"/>
      <c r="H200" s="235" t="s">
        <v>19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152</v>
      </c>
      <c r="AU200" s="242" t="s">
        <v>86</v>
      </c>
      <c r="AV200" s="13" t="s">
        <v>84</v>
      </c>
      <c r="AW200" s="13" t="s">
        <v>35</v>
      </c>
      <c r="AX200" s="13" t="s">
        <v>76</v>
      </c>
      <c r="AY200" s="242" t="s">
        <v>140</v>
      </c>
    </row>
    <row r="201" s="14" customFormat="1">
      <c r="A201" s="14"/>
      <c r="B201" s="243"/>
      <c r="C201" s="244"/>
      <c r="D201" s="234" t="s">
        <v>152</v>
      </c>
      <c r="E201" s="245" t="s">
        <v>19</v>
      </c>
      <c r="F201" s="246" t="s">
        <v>336</v>
      </c>
      <c r="G201" s="244"/>
      <c r="H201" s="247">
        <v>22.75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152</v>
      </c>
      <c r="AU201" s="253" t="s">
        <v>86</v>
      </c>
      <c r="AV201" s="14" t="s">
        <v>86</v>
      </c>
      <c r="AW201" s="14" t="s">
        <v>35</v>
      </c>
      <c r="AX201" s="14" t="s">
        <v>76</v>
      </c>
      <c r="AY201" s="253" t="s">
        <v>140</v>
      </c>
    </row>
    <row r="202" s="13" customFormat="1">
      <c r="A202" s="13"/>
      <c r="B202" s="232"/>
      <c r="C202" s="233"/>
      <c r="D202" s="234" t="s">
        <v>152</v>
      </c>
      <c r="E202" s="235" t="s">
        <v>19</v>
      </c>
      <c r="F202" s="236" t="s">
        <v>337</v>
      </c>
      <c r="G202" s="233"/>
      <c r="H202" s="235" t="s">
        <v>19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152</v>
      </c>
      <c r="AU202" s="242" t="s">
        <v>86</v>
      </c>
      <c r="AV202" s="13" t="s">
        <v>84</v>
      </c>
      <c r="AW202" s="13" t="s">
        <v>35</v>
      </c>
      <c r="AX202" s="13" t="s">
        <v>76</v>
      </c>
      <c r="AY202" s="242" t="s">
        <v>140</v>
      </c>
    </row>
    <row r="203" s="14" customFormat="1">
      <c r="A203" s="14"/>
      <c r="B203" s="243"/>
      <c r="C203" s="244"/>
      <c r="D203" s="234" t="s">
        <v>152</v>
      </c>
      <c r="E203" s="245" t="s">
        <v>19</v>
      </c>
      <c r="F203" s="246" t="s">
        <v>338</v>
      </c>
      <c r="G203" s="244"/>
      <c r="H203" s="247">
        <v>49.299999999999997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152</v>
      </c>
      <c r="AU203" s="253" t="s">
        <v>86</v>
      </c>
      <c r="AV203" s="14" t="s">
        <v>86</v>
      </c>
      <c r="AW203" s="14" t="s">
        <v>35</v>
      </c>
      <c r="AX203" s="14" t="s">
        <v>76</v>
      </c>
      <c r="AY203" s="253" t="s">
        <v>140</v>
      </c>
    </row>
    <row r="204" s="13" customFormat="1">
      <c r="A204" s="13"/>
      <c r="B204" s="232"/>
      <c r="C204" s="233"/>
      <c r="D204" s="234" t="s">
        <v>152</v>
      </c>
      <c r="E204" s="235" t="s">
        <v>19</v>
      </c>
      <c r="F204" s="236" t="s">
        <v>347</v>
      </c>
      <c r="G204" s="233"/>
      <c r="H204" s="235" t="s">
        <v>19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152</v>
      </c>
      <c r="AU204" s="242" t="s">
        <v>86</v>
      </c>
      <c r="AV204" s="13" t="s">
        <v>84</v>
      </c>
      <c r="AW204" s="13" t="s">
        <v>35</v>
      </c>
      <c r="AX204" s="13" t="s">
        <v>76</v>
      </c>
      <c r="AY204" s="242" t="s">
        <v>140</v>
      </c>
    </row>
    <row r="205" s="14" customFormat="1">
      <c r="A205" s="14"/>
      <c r="B205" s="243"/>
      <c r="C205" s="244"/>
      <c r="D205" s="234" t="s">
        <v>152</v>
      </c>
      <c r="E205" s="245" t="s">
        <v>19</v>
      </c>
      <c r="F205" s="246" t="s">
        <v>348</v>
      </c>
      <c r="G205" s="244"/>
      <c r="H205" s="247">
        <v>18.550000000000001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152</v>
      </c>
      <c r="AU205" s="253" t="s">
        <v>86</v>
      </c>
      <c r="AV205" s="14" t="s">
        <v>86</v>
      </c>
      <c r="AW205" s="14" t="s">
        <v>35</v>
      </c>
      <c r="AX205" s="14" t="s">
        <v>76</v>
      </c>
      <c r="AY205" s="253" t="s">
        <v>140</v>
      </c>
    </row>
    <row r="206" s="15" customFormat="1">
      <c r="A206" s="15"/>
      <c r="B206" s="254"/>
      <c r="C206" s="255"/>
      <c r="D206" s="234" t="s">
        <v>152</v>
      </c>
      <c r="E206" s="256" t="s">
        <v>19</v>
      </c>
      <c r="F206" s="257" t="s">
        <v>162</v>
      </c>
      <c r="G206" s="255"/>
      <c r="H206" s="258">
        <v>216.20500000000001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4" t="s">
        <v>152</v>
      </c>
      <c r="AU206" s="264" t="s">
        <v>86</v>
      </c>
      <c r="AV206" s="15" t="s">
        <v>148</v>
      </c>
      <c r="AW206" s="15" t="s">
        <v>35</v>
      </c>
      <c r="AX206" s="15" t="s">
        <v>84</v>
      </c>
      <c r="AY206" s="264" t="s">
        <v>140</v>
      </c>
    </row>
    <row r="207" s="2" customFormat="1" ht="16.5" customHeight="1">
      <c r="A207" s="40"/>
      <c r="B207" s="41"/>
      <c r="C207" s="265" t="s">
        <v>359</v>
      </c>
      <c r="D207" s="265" t="s">
        <v>521</v>
      </c>
      <c r="E207" s="266" t="s">
        <v>1354</v>
      </c>
      <c r="F207" s="267" t="s">
        <v>1355</v>
      </c>
      <c r="G207" s="268" t="s">
        <v>146</v>
      </c>
      <c r="H207" s="269">
        <v>237.82599999999999</v>
      </c>
      <c r="I207" s="270"/>
      <c r="J207" s="271">
        <f>ROUND(I207*H207,2)</f>
        <v>0</v>
      </c>
      <c r="K207" s="267" t="s">
        <v>19</v>
      </c>
      <c r="L207" s="272"/>
      <c r="M207" s="273" t="s">
        <v>19</v>
      </c>
      <c r="N207" s="274" t="s">
        <v>47</v>
      </c>
      <c r="O207" s="86"/>
      <c r="P207" s="223">
        <f>O207*H207</f>
        <v>0</v>
      </c>
      <c r="Q207" s="223">
        <v>0.0028300000000000001</v>
      </c>
      <c r="R207" s="223">
        <f>Q207*H207</f>
        <v>0.67304757999999998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524</v>
      </c>
      <c r="AT207" s="225" t="s">
        <v>521</v>
      </c>
      <c r="AU207" s="225" t="s">
        <v>86</v>
      </c>
      <c r="AY207" s="19" t="s">
        <v>140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84</v>
      </c>
      <c r="BK207" s="226">
        <f>ROUND(I207*H207,2)</f>
        <v>0</v>
      </c>
      <c r="BL207" s="19" t="s">
        <v>418</v>
      </c>
      <c r="BM207" s="225" t="s">
        <v>1356</v>
      </c>
    </row>
    <row r="208" s="13" customFormat="1">
      <c r="A208" s="13"/>
      <c r="B208" s="232"/>
      <c r="C208" s="233"/>
      <c r="D208" s="234" t="s">
        <v>152</v>
      </c>
      <c r="E208" s="235" t="s">
        <v>19</v>
      </c>
      <c r="F208" s="236" t="s">
        <v>1337</v>
      </c>
      <c r="G208" s="233"/>
      <c r="H208" s="235" t="s">
        <v>19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152</v>
      </c>
      <c r="AU208" s="242" t="s">
        <v>86</v>
      </c>
      <c r="AV208" s="13" t="s">
        <v>84</v>
      </c>
      <c r="AW208" s="13" t="s">
        <v>35</v>
      </c>
      <c r="AX208" s="13" t="s">
        <v>76</v>
      </c>
      <c r="AY208" s="242" t="s">
        <v>140</v>
      </c>
    </row>
    <row r="209" s="14" customFormat="1">
      <c r="A209" s="14"/>
      <c r="B209" s="243"/>
      <c r="C209" s="244"/>
      <c r="D209" s="234" t="s">
        <v>152</v>
      </c>
      <c r="E209" s="245" t="s">
        <v>19</v>
      </c>
      <c r="F209" s="246" t="s">
        <v>1338</v>
      </c>
      <c r="G209" s="244"/>
      <c r="H209" s="247">
        <v>24.539999999999999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152</v>
      </c>
      <c r="AU209" s="253" t="s">
        <v>86</v>
      </c>
      <c r="AV209" s="14" t="s">
        <v>86</v>
      </c>
      <c r="AW209" s="14" t="s">
        <v>35</v>
      </c>
      <c r="AX209" s="14" t="s">
        <v>76</v>
      </c>
      <c r="AY209" s="253" t="s">
        <v>140</v>
      </c>
    </row>
    <row r="210" s="13" customFormat="1">
      <c r="A210" s="13"/>
      <c r="B210" s="232"/>
      <c r="C210" s="233"/>
      <c r="D210" s="234" t="s">
        <v>152</v>
      </c>
      <c r="E210" s="235" t="s">
        <v>19</v>
      </c>
      <c r="F210" s="236" t="s">
        <v>312</v>
      </c>
      <c r="G210" s="233"/>
      <c r="H210" s="235" t="s">
        <v>19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152</v>
      </c>
      <c r="AU210" s="242" t="s">
        <v>86</v>
      </c>
      <c r="AV210" s="13" t="s">
        <v>84</v>
      </c>
      <c r="AW210" s="13" t="s">
        <v>35</v>
      </c>
      <c r="AX210" s="13" t="s">
        <v>76</v>
      </c>
      <c r="AY210" s="242" t="s">
        <v>140</v>
      </c>
    </row>
    <row r="211" s="14" customFormat="1">
      <c r="A211" s="14"/>
      <c r="B211" s="243"/>
      <c r="C211" s="244"/>
      <c r="D211" s="234" t="s">
        <v>152</v>
      </c>
      <c r="E211" s="245" t="s">
        <v>19</v>
      </c>
      <c r="F211" s="246" t="s">
        <v>313</v>
      </c>
      <c r="G211" s="244"/>
      <c r="H211" s="247">
        <v>44.840000000000003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152</v>
      </c>
      <c r="AU211" s="253" t="s">
        <v>86</v>
      </c>
      <c r="AV211" s="14" t="s">
        <v>86</v>
      </c>
      <c r="AW211" s="14" t="s">
        <v>35</v>
      </c>
      <c r="AX211" s="14" t="s">
        <v>76</v>
      </c>
      <c r="AY211" s="253" t="s">
        <v>140</v>
      </c>
    </row>
    <row r="212" s="13" customFormat="1">
      <c r="A212" s="13"/>
      <c r="B212" s="232"/>
      <c r="C212" s="233"/>
      <c r="D212" s="234" t="s">
        <v>152</v>
      </c>
      <c r="E212" s="235" t="s">
        <v>19</v>
      </c>
      <c r="F212" s="236" t="s">
        <v>314</v>
      </c>
      <c r="G212" s="233"/>
      <c r="H212" s="235" t="s">
        <v>19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152</v>
      </c>
      <c r="AU212" s="242" t="s">
        <v>86</v>
      </c>
      <c r="AV212" s="13" t="s">
        <v>84</v>
      </c>
      <c r="AW212" s="13" t="s">
        <v>35</v>
      </c>
      <c r="AX212" s="13" t="s">
        <v>76</v>
      </c>
      <c r="AY212" s="242" t="s">
        <v>140</v>
      </c>
    </row>
    <row r="213" s="14" customFormat="1">
      <c r="A213" s="14"/>
      <c r="B213" s="243"/>
      <c r="C213" s="244"/>
      <c r="D213" s="234" t="s">
        <v>152</v>
      </c>
      <c r="E213" s="245" t="s">
        <v>19</v>
      </c>
      <c r="F213" s="246" t="s">
        <v>315</v>
      </c>
      <c r="G213" s="244"/>
      <c r="H213" s="247">
        <v>29.800000000000001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152</v>
      </c>
      <c r="AU213" s="253" t="s">
        <v>86</v>
      </c>
      <c r="AV213" s="14" t="s">
        <v>86</v>
      </c>
      <c r="AW213" s="14" t="s">
        <v>35</v>
      </c>
      <c r="AX213" s="14" t="s">
        <v>76</v>
      </c>
      <c r="AY213" s="253" t="s">
        <v>140</v>
      </c>
    </row>
    <row r="214" s="13" customFormat="1">
      <c r="A214" s="13"/>
      <c r="B214" s="232"/>
      <c r="C214" s="233"/>
      <c r="D214" s="234" t="s">
        <v>152</v>
      </c>
      <c r="E214" s="235" t="s">
        <v>19</v>
      </c>
      <c r="F214" s="236" t="s">
        <v>331</v>
      </c>
      <c r="G214" s="233"/>
      <c r="H214" s="235" t="s">
        <v>19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152</v>
      </c>
      <c r="AU214" s="242" t="s">
        <v>86</v>
      </c>
      <c r="AV214" s="13" t="s">
        <v>84</v>
      </c>
      <c r="AW214" s="13" t="s">
        <v>35</v>
      </c>
      <c r="AX214" s="13" t="s">
        <v>76</v>
      </c>
      <c r="AY214" s="242" t="s">
        <v>140</v>
      </c>
    </row>
    <row r="215" s="14" customFormat="1">
      <c r="A215" s="14"/>
      <c r="B215" s="243"/>
      <c r="C215" s="244"/>
      <c r="D215" s="234" t="s">
        <v>152</v>
      </c>
      <c r="E215" s="245" t="s">
        <v>19</v>
      </c>
      <c r="F215" s="246" t="s">
        <v>332</v>
      </c>
      <c r="G215" s="244"/>
      <c r="H215" s="247">
        <v>8.1400000000000006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152</v>
      </c>
      <c r="AU215" s="253" t="s">
        <v>86</v>
      </c>
      <c r="AV215" s="14" t="s">
        <v>86</v>
      </c>
      <c r="AW215" s="14" t="s">
        <v>35</v>
      </c>
      <c r="AX215" s="14" t="s">
        <v>76</v>
      </c>
      <c r="AY215" s="253" t="s">
        <v>140</v>
      </c>
    </row>
    <row r="216" s="13" customFormat="1">
      <c r="A216" s="13"/>
      <c r="B216" s="232"/>
      <c r="C216" s="233"/>
      <c r="D216" s="234" t="s">
        <v>152</v>
      </c>
      <c r="E216" s="235" t="s">
        <v>19</v>
      </c>
      <c r="F216" s="236" t="s">
        <v>333</v>
      </c>
      <c r="G216" s="233"/>
      <c r="H216" s="235" t="s">
        <v>19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152</v>
      </c>
      <c r="AU216" s="242" t="s">
        <v>86</v>
      </c>
      <c r="AV216" s="13" t="s">
        <v>84</v>
      </c>
      <c r="AW216" s="13" t="s">
        <v>35</v>
      </c>
      <c r="AX216" s="13" t="s">
        <v>76</v>
      </c>
      <c r="AY216" s="242" t="s">
        <v>140</v>
      </c>
    </row>
    <row r="217" s="14" customFormat="1">
      <c r="A217" s="14"/>
      <c r="B217" s="243"/>
      <c r="C217" s="244"/>
      <c r="D217" s="234" t="s">
        <v>152</v>
      </c>
      <c r="E217" s="245" t="s">
        <v>19</v>
      </c>
      <c r="F217" s="246" t="s">
        <v>334</v>
      </c>
      <c r="G217" s="244"/>
      <c r="H217" s="247">
        <v>18.285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152</v>
      </c>
      <c r="AU217" s="253" t="s">
        <v>86</v>
      </c>
      <c r="AV217" s="14" t="s">
        <v>86</v>
      </c>
      <c r="AW217" s="14" t="s">
        <v>35</v>
      </c>
      <c r="AX217" s="14" t="s">
        <v>76</v>
      </c>
      <c r="AY217" s="253" t="s">
        <v>140</v>
      </c>
    </row>
    <row r="218" s="13" customFormat="1">
      <c r="A218" s="13"/>
      <c r="B218" s="232"/>
      <c r="C218" s="233"/>
      <c r="D218" s="234" t="s">
        <v>152</v>
      </c>
      <c r="E218" s="235" t="s">
        <v>19</v>
      </c>
      <c r="F218" s="236" t="s">
        <v>335</v>
      </c>
      <c r="G218" s="233"/>
      <c r="H218" s="235" t="s">
        <v>19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152</v>
      </c>
      <c r="AU218" s="242" t="s">
        <v>86</v>
      </c>
      <c r="AV218" s="13" t="s">
        <v>84</v>
      </c>
      <c r="AW218" s="13" t="s">
        <v>35</v>
      </c>
      <c r="AX218" s="13" t="s">
        <v>76</v>
      </c>
      <c r="AY218" s="242" t="s">
        <v>140</v>
      </c>
    </row>
    <row r="219" s="14" customFormat="1">
      <c r="A219" s="14"/>
      <c r="B219" s="243"/>
      <c r="C219" s="244"/>
      <c r="D219" s="234" t="s">
        <v>152</v>
      </c>
      <c r="E219" s="245" t="s">
        <v>19</v>
      </c>
      <c r="F219" s="246" t="s">
        <v>336</v>
      </c>
      <c r="G219" s="244"/>
      <c r="H219" s="247">
        <v>22.75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152</v>
      </c>
      <c r="AU219" s="253" t="s">
        <v>86</v>
      </c>
      <c r="AV219" s="14" t="s">
        <v>86</v>
      </c>
      <c r="AW219" s="14" t="s">
        <v>35</v>
      </c>
      <c r="AX219" s="14" t="s">
        <v>76</v>
      </c>
      <c r="AY219" s="253" t="s">
        <v>140</v>
      </c>
    </row>
    <row r="220" s="13" customFormat="1">
      <c r="A220" s="13"/>
      <c r="B220" s="232"/>
      <c r="C220" s="233"/>
      <c r="D220" s="234" t="s">
        <v>152</v>
      </c>
      <c r="E220" s="235" t="s">
        <v>19</v>
      </c>
      <c r="F220" s="236" t="s">
        <v>337</v>
      </c>
      <c r="G220" s="233"/>
      <c r="H220" s="235" t="s">
        <v>19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152</v>
      </c>
      <c r="AU220" s="242" t="s">
        <v>86</v>
      </c>
      <c r="AV220" s="13" t="s">
        <v>84</v>
      </c>
      <c r="AW220" s="13" t="s">
        <v>35</v>
      </c>
      <c r="AX220" s="13" t="s">
        <v>76</v>
      </c>
      <c r="AY220" s="242" t="s">
        <v>140</v>
      </c>
    </row>
    <row r="221" s="14" customFormat="1">
      <c r="A221" s="14"/>
      <c r="B221" s="243"/>
      <c r="C221" s="244"/>
      <c r="D221" s="234" t="s">
        <v>152</v>
      </c>
      <c r="E221" s="245" t="s">
        <v>19</v>
      </c>
      <c r="F221" s="246" t="s">
        <v>338</v>
      </c>
      <c r="G221" s="244"/>
      <c r="H221" s="247">
        <v>49.299999999999997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152</v>
      </c>
      <c r="AU221" s="253" t="s">
        <v>86</v>
      </c>
      <c r="AV221" s="14" t="s">
        <v>86</v>
      </c>
      <c r="AW221" s="14" t="s">
        <v>35</v>
      </c>
      <c r="AX221" s="14" t="s">
        <v>76</v>
      </c>
      <c r="AY221" s="253" t="s">
        <v>140</v>
      </c>
    </row>
    <row r="222" s="13" customFormat="1">
      <c r="A222" s="13"/>
      <c r="B222" s="232"/>
      <c r="C222" s="233"/>
      <c r="D222" s="234" t="s">
        <v>152</v>
      </c>
      <c r="E222" s="235" t="s">
        <v>19</v>
      </c>
      <c r="F222" s="236" t="s">
        <v>347</v>
      </c>
      <c r="G222" s="233"/>
      <c r="H222" s="235" t="s">
        <v>19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152</v>
      </c>
      <c r="AU222" s="242" t="s">
        <v>86</v>
      </c>
      <c r="AV222" s="13" t="s">
        <v>84</v>
      </c>
      <c r="AW222" s="13" t="s">
        <v>35</v>
      </c>
      <c r="AX222" s="13" t="s">
        <v>76</v>
      </c>
      <c r="AY222" s="242" t="s">
        <v>140</v>
      </c>
    </row>
    <row r="223" s="14" customFormat="1">
      <c r="A223" s="14"/>
      <c r="B223" s="243"/>
      <c r="C223" s="244"/>
      <c r="D223" s="234" t="s">
        <v>152</v>
      </c>
      <c r="E223" s="245" t="s">
        <v>19</v>
      </c>
      <c r="F223" s="246" t="s">
        <v>348</v>
      </c>
      <c r="G223" s="244"/>
      <c r="H223" s="247">
        <v>18.550000000000001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152</v>
      </c>
      <c r="AU223" s="253" t="s">
        <v>86</v>
      </c>
      <c r="AV223" s="14" t="s">
        <v>86</v>
      </c>
      <c r="AW223" s="14" t="s">
        <v>35</v>
      </c>
      <c r="AX223" s="14" t="s">
        <v>76</v>
      </c>
      <c r="AY223" s="253" t="s">
        <v>140</v>
      </c>
    </row>
    <row r="224" s="15" customFormat="1">
      <c r="A224" s="15"/>
      <c r="B224" s="254"/>
      <c r="C224" s="255"/>
      <c r="D224" s="234" t="s">
        <v>152</v>
      </c>
      <c r="E224" s="256" t="s">
        <v>19</v>
      </c>
      <c r="F224" s="257" t="s">
        <v>162</v>
      </c>
      <c r="G224" s="255"/>
      <c r="H224" s="258">
        <v>216.20500000000001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4" t="s">
        <v>152</v>
      </c>
      <c r="AU224" s="264" t="s">
        <v>86</v>
      </c>
      <c r="AV224" s="15" t="s">
        <v>148</v>
      </c>
      <c r="AW224" s="15" t="s">
        <v>35</v>
      </c>
      <c r="AX224" s="15" t="s">
        <v>84</v>
      </c>
      <c r="AY224" s="264" t="s">
        <v>140</v>
      </c>
    </row>
    <row r="225" s="14" customFormat="1">
      <c r="A225" s="14"/>
      <c r="B225" s="243"/>
      <c r="C225" s="244"/>
      <c r="D225" s="234" t="s">
        <v>152</v>
      </c>
      <c r="E225" s="244"/>
      <c r="F225" s="246" t="s">
        <v>1357</v>
      </c>
      <c r="G225" s="244"/>
      <c r="H225" s="247">
        <v>237.82599999999999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152</v>
      </c>
      <c r="AU225" s="253" t="s">
        <v>86</v>
      </c>
      <c r="AV225" s="14" t="s">
        <v>86</v>
      </c>
      <c r="AW225" s="14" t="s">
        <v>4</v>
      </c>
      <c r="AX225" s="14" t="s">
        <v>84</v>
      </c>
      <c r="AY225" s="253" t="s">
        <v>140</v>
      </c>
    </row>
    <row r="226" s="2" customFormat="1" ht="16.5" customHeight="1">
      <c r="A226" s="40"/>
      <c r="B226" s="41"/>
      <c r="C226" s="214" t="s">
        <v>373</v>
      </c>
      <c r="D226" s="214" t="s">
        <v>143</v>
      </c>
      <c r="E226" s="215" t="s">
        <v>1358</v>
      </c>
      <c r="F226" s="216" t="s">
        <v>1359</v>
      </c>
      <c r="G226" s="217" t="s">
        <v>362</v>
      </c>
      <c r="H226" s="218">
        <v>291.08300000000003</v>
      </c>
      <c r="I226" s="219"/>
      <c r="J226" s="220">
        <f>ROUND(I226*H226,2)</f>
        <v>0</v>
      </c>
      <c r="K226" s="216" t="s">
        <v>19</v>
      </c>
      <c r="L226" s="46"/>
      <c r="M226" s="221" t="s">
        <v>19</v>
      </c>
      <c r="N226" s="222" t="s">
        <v>47</v>
      </c>
      <c r="O226" s="86"/>
      <c r="P226" s="223">
        <f>O226*H226</f>
        <v>0</v>
      </c>
      <c r="Q226" s="223">
        <v>2.0000000000000002E-05</v>
      </c>
      <c r="R226" s="223">
        <f>Q226*H226</f>
        <v>0.0058216600000000011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418</v>
      </c>
      <c r="AT226" s="225" t="s">
        <v>143</v>
      </c>
      <c r="AU226" s="225" t="s">
        <v>86</v>
      </c>
      <c r="AY226" s="19" t="s">
        <v>140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84</v>
      </c>
      <c r="BK226" s="226">
        <f>ROUND(I226*H226,2)</f>
        <v>0</v>
      </c>
      <c r="BL226" s="19" t="s">
        <v>418</v>
      </c>
      <c r="BM226" s="225" t="s">
        <v>1360</v>
      </c>
    </row>
    <row r="227" s="13" customFormat="1">
      <c r="A227" s="13"/>
      <c r="B227" s="232"/>
      <c r="C227" s="233"/>
      <c r="D227" s="234" t="s">
        <v>152</v>
      </c>
      <c r="E227" s="235" t="s">
        <v>19</v>
      </c>
      <c r="F227" s="236" t="s">
        <v>1337</v>
      </c>
      <c r="G227" s="233"/>
      <c r="H227" s="235" t="s">
        <v>19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152</v>
      </c>
      <c r="AU227" s="242" t="s">
        <v>86</v>
      </c>
      <c r="AV227" s="13" t="s">
        <v>84</v>
      </c>
      <c r="AW227" s="13" t="s">
        <v>35</v>
      </c>
      <c r="AX227" s="13" t="s">
        <v>76</v>
      </c>
      <c r="AY227" s="242" t="s">
        <v>140</v>
      </c>
    </row>
    <row r="228" s="14" customFormat="1">
      <c r="A228" s="14"/>
      <c r="B228" s="243"/>
      <c r="C228" s="244"/>
      <c r="D228" s="234" t="s">
        <v>152</v>
      </c>
      <c r="E228" s="245" t="s">
        <v>19</v>
      </c>
      <c r="F228" s="246" t="s">
        <v>1361</v>
      </c>
      <c r="G228" s="244"/>
      <c r="H228" s="247">
        <v>12.27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152</v>
      </c>
      <c r="AU228" s="253" t="s">
        <v>86</v>
      </c>
      <c r="AV228" s="14" t="s">
        <v>86</v>
      </c>
      <c r="AW228" s="14" t="s">
        <v>35</v>
      </c>
      <c r="AX228" s="14" t="s">
        <v>76</v>
      </c>
      <c r="AY228" s="253" t="s">
        <v>140</v>
      </c>
    </row>
    <row r="229" s="14" customFormat="1">
      <c r="A229" s="14"/>
      <c r="B229" s="243"/>
      <c r="C229" s="244"/>
      <c r="D229" s="234" t="s">
        <v>152</v>
      </c>
      <c r="E229" s="245" t="s">
        <v>19</v>
      </c>
      <c r="F229" s="246" t="s">
        <v>1362</v>
      </c>
      <c r="G229" s="244"/>
      <c r="H229" s="247">
        <v>35.479999999999997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152</v>
      </c>
      <c r="AU229" s="253" t="s">
        <v>86</v>
      </c>
      <c r="AV229" s="14" t="s">
        <v>86</v>
      </c>
      <c r="AW229" s="14" t="s">
        <v>35</v>
      </c>
      <c r="AX229" s="14" t="s">
        <v>76</v>
      </c>
      <c r="AY229" s="253" t="s">
        <v>140</v>
      </c>
    </row>
    <row r="230" s="13" customFormat="1">
      <c r="A230" s="13"/>
      <c r="B230" s="232"/>
      <c r="C230" s="233"/>
      <c r="D230" s="234" t="s">
        <v>152</v>
      </c>
      <c r="E230" s="235" t="s">
        <v>19</v>
      </c>
      <c r="F230" s="236" t="s">
        <v>312</v>
      </c>
      <c r="G230" s="233"/>
      <c r="H230" s="235" t="s">
        <v>19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152</v>
      </c>
      <c r="AU230" s="242" t="s">
        <v>86</v>
      </c>
      <c r="AV230" s="13" t="s">
        <v>84</v>
      </c>
      <c r="AW230" s="13" t="s">
        <v>35</v>
      </c>
      <c r="AX230" s="13" t="s">
        <v>76</v>
      </c>
      <c r="AY230" s="242" t="s">
        <v>140</v>
      </c>
    </row>
    <row r="231" s="14" customFormat="1">
      <c r="A231" s="14"/>
      <c r="B231" s="243"/>
      <c r="C231" s="244"/>
      <c r="D231" s="234" t="s">
        <v>152</v>
      </c>
      <c r="E231" s="245" t="s">
        <v>19</v>
      </c>
      <c r="F231" s="246" t="s">
        <v>1363</v>
      </c>
      <c r="G231" s="244"/>
      <c r="H231" s="247">
        <v>22.420000000000002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152</v>
      </c>
      <c r="AU231" s="253" t="s">
        <v>86</v>
      </c>
      <c r="AV231" s="14" t="s">
        <v>86</v>
      </c>
      <c r="AW231" s="14" t="s">
        <v>35</v>
      </c>
      <c r="AX231" s="14" t="s">
        <v>76</v>
      </c>
      <c r="AY231" s="253" t="s">
        <v>140</v>
      </c>
    </row>
    <row r="232" s="14" customFormat="1">
      <c r="A232" s="14"/>
      <c r="B232" s="243"/>
      <c r="C232" s="244"/>
      <c r="D232" s="234" t="s">
        <v>152</v>
      </c>
      <c r="E232" s="245" t="s">
        <v>19</v>
      </c>
      <c r="F232" s="246" t="s">
        <v>1364</v>
      </c>
      <c r="G232" s="244"/>
      <c r="H232" s="247">
        <v>27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152</v>
      </c>
      <c r="AU232" s="253" t="s">
        <v>86</v>
      </c>
      <c r="AV232" s="14" t="s">
        <v>86</v>
      </c>
      <c r="AW232" s="14" t="s">
        <v>35</v>
      </c>
      <c r="AX232" s="14" t="s">
        <v>76</v>
      </c>
      <c r="AY232" s="253" t="s">
        <v>140</v>
      </c>
    </row>
    <row r="233" s="13" customFormat="1">
      <c r="A233" s="13"/>
      <c r="B233" s="232"/>
      <c r="C233" s="233"/>
      <c r="D233" s="234" t="s">
        <v>152</v>
      </c>
      <c r="E233" s="235" t="s">
        <v>19</v>
      </c>
      <c r="F233" s="236" t="s">
        <v>314</v>
      </c>
      <c r="G233" s="233"/>
      <c r="H233" s="235" t="s">
        <v>19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152</v>
      </c>
      <c r="AU233" s="242" t="s">
        <v>86</v>
      </c>
      <c r="AV233" s="13" t="s">
        <v>84</v>
      </c>
      <c r="AW233" s="13" t="s">
        <v>35</v>
      </c>
      <c r="AX233" s="13" t="s">
        <v>76</v>
      </c>
      <c r="AY233" s="242" t="s">
        <v>140</v>
      </c>
    </row>
    <row r="234" s="14" customFormat="1">
      <c r="A234" s="14"/>
      <c r="B234" s="243"/>
      <c r="C234" s="244"/>
      <c r="D234" s="234" t="s">
        <v>152</v>
      </c>
      <c r="E234" s="245" t="s">
        <v>19</v>
      </c>
      <c r="F234" s="246" t="s">
        <v>1365</v>
      </c>
      <c r="G234" s="244"/>
      <c r="H234" s="247">
        <v>14.9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152</v>
      </c>
      <c r="AU234" s="253" t="s">
        <v>86</v>
      </c>
      <c r="AV234" s="14" t="s">
        <v>86</v>
      </c>
      <c r="AW234" s="14" t="s">
        <v>35</v>
      </c>
      <c r="AX234" s="14" t="s">
        <v>76</v>
      </c>
      <c r="AY234" s="253" t="s">
        <v>140</v>
      </c>
    </row>
    <row r="235" s="14" customFormat="1">
      <c r="A235" s="14"/>
      <c r="B235" s="243"/>
      <c r="C235" s="244"/>
      <c r="D235" s="234" t="s">
        <v>152</v>
      </c>
      <c r="E235" s="245" t="s">
        <v>19</v>
      </c>
      <c r="F235" s="246" t="s">
        <v>1366</v>
      </c>
      <c r="G235" s="244"/>
      <c r="H235" s="247">
        <v>23.399999999999999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152</v>
      </c>
      <c r="AU235" s="253" t="s">
        <v>86</v>
      </c>
      <c r="AV235" s="14" t="s">
        <v>86</v>
      </c>
      <c r="AW235" s="14" t="s">
        <v>35</v>
      </c>
      <c r="AX235" s="14" t="s">
        <v>76</v>
      </c>
      <c r="AY235" s="253" t="s">
        <v>140</v>
      </c>
    </row>
    <row r="236" s="13" customFormat="1">
      <c r="A236" s="13"/>
      <c r="B236" s="232"/>
      <c r="C236" s="233"/>
      <c r="D236" s="234" t="s">
        <v>152</v>
      </c>
      <c r="E236" s="235" t="s">
        <v>19</v>
      </c>
      <c r="F236" s="236" t="s">
        <v>331</v>
      </c>
      <c r="G236" s="233"/>
      <c r="H236" s="235" t="s">
        <v>19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152</v>
      </c>
      <c r="AU236" s="242" t="s">
        <v>86</v>
      </c>
      <c r="AV236" s="13" t="s">
        <v>84</v>
      </c>
      <c r="AW236" s="13" t="s">
        <v>35</v>
      </c>
      <c r="AX236" s="13" t="s">
        <v>76</v>
      </c>
      <c r="AY236" s="242" t="s">
        <v>140</v>
      </c>
    </row>
    <row r="237" s="14" customFormat="1">
      <c r="A237" s="14"/>
      <c r="B237" s="243"/>
      <c r="C237" s="244"/>
      <c r="D237" s="234" t="s">
        <v>152</v>
      </c>
      <c r="E237" s="245" t="s">
        <v>19</v>
      </c>
      <c r="F237" s="246" t="s">
        <v>1367</v>
      </c>
      <c r="G237" s="244"/>
      <c r="H237" s="247">
        <v>4.0700000000000003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152</v>
      </c>
      <c r="AU237" s="253" t="s">
        <v>86</v>
      </c>
      <c r="AV237" s="14" t="s">
        <v>86</v>
      </c>
      <c r="AW237" s="14" t="s">
        <v>35</v>
      </c>
      <c r="AX237" s="14" t="s">
        <v>76</v>
      </c>
      <c r="AY237" s="253" t="s">
        <v>140</v>
      </c>
    </row>
    <row r="238" s="14" customFormat="1">
      <c r="A238" s="14"/>
      <c r="B238" s="243"/>
      <c r="C238" s="244"/>
      <c r="D238" s="234" t="s">
        <v>152</v>
      </c>
      <c r="E238" s="245" t="s">
        <v>19</v>
      </c>
      <c r="F238" s="246" t="s">
        <v>1368</v>
      </c>
      <c r="G238" s="244"/>
      <c r="H238" s="247">
        <v>12.6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152</v>
      </c>
      <c r="AU238" s="253" t="s">
        <v>86</v>
      </c>
      <c r="AV238" s="14" t="s">
        <v>86</v>
      </c>
      <c r="AW238" s="14" t="s">
        <v>35</v>
      </c>
      <c r="AX238" s="14" t="s">
        <v>76</v>
      </c>
      <c r="AY238" s="253" t="s">
        <v>140</v>
      </c>
    </row>
    <row r="239" s="13" customFormat="1">
      <c r="A239" s="13"/>
      <c r="B239" s="232"/>
      <c r="C239" s="233"/>
      <c r="D239" s="234" t="s">
        <v>152</v>
      </c>
      <c r="E239" s="235" t="s">
        <v>19</v>
      </c>
      <c r="F239" s="236" t="s">
        <v>333</v>
      </c>
      <c r="G239" s="233"/>
      <c r="H239" s="235" t="s">
        <v>19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152</v>
      </c>
      <c r="AU239" s="242" t="s">
        <v>86</v>
      </c>
      <c r="AV239" s="13" t="s">
        <v>84</v>
      </c>
      <c r="AW239" s="13" t="s">
        <v>35</v>
      </c>
      <c r="AX239" s="13" t="s">
        <v>76</v>
      </c>
      <c r="AY239" s="242" t="s">
        <v>140</v>
      </c>
    </row>
    <row r="240" s="14" customFormat="1">
      <c r="A240" s="14"/>
      <c r="B240" s="243"/>
      <c r="C240" s="244"/>
      <c r="D240" s="234" t="s">
        <v>152</v>
      </c>
      <c r="E240" s="245" t="s">
        <v>19</v>
      </c>
      <c r="F240" s="246" t="s">
        <v>1369</v>
      </c>
      <c r="G240" s="244"/>
      <c r="H240" s="247">
        <v>9.1430000000000007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152</v>
      </c>
      <c r="AU240" s="253" t="s">
        <v>86</v>
      </c>
      <c r="AV240" s="14" t="s">
        <v>86</v>
      </c>
      <c r="AW240" s="14" t="s">
        <v>35</v>
      </c>
      <c r="AX240" s="14" t="s">
        <v>76</v>
      </c>
      <c r="AY240" s="253" t="s">
        <v>140</v>
      </c>
    </row>
    <row r="241" s="14" customFormat="1">
      <c r="A241" s="14"/>
      <c r="B241" s="243"/>
      <c r="C241" s="244"/>
      <c r="D241" s="234" t="s">
        <v>152</v>
      </c>
      <c r="E241" s="245" t="s">
        <v>19</v>
      </c>
      <c r="F241" s="246" t="s">
        <v>1370</v>
      </c>
      <c r="G241" s="244"/>
      <c r="H241" s="247">
        <v>17.5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152</v>
      </c>
      <c r="AU241" s="253" t="s">
        <v>86</v>
      </c>
      <c r="AV241" s="14" t="s">
        <v>86</v>
      </c>
      <c r="AW241" s="14" t="s">
        <v>35</v>
      </c>
      <c r="AX241" s="14" t="s">
        <v>76</v>
      </c>
      <c r="AY241" s="253" t="s">
        <v>140</v>
      </c>
    </row>
    <row r="242" s="13" customFormat="1">
      <c r="A242" s="13"/>
      <c r="B242" s="232"/>
      <c r="C242" s="233"/>
      <c r="D242" s="234" t="s">
        <v>152</v>
      </c>
      <c r="E242" s="235" t="s">
        <v>19</v>
      </c>
      <c r="F242" s="236" t="s">
        <v>335</v>
      </c>
      <c r="G242" s="233"/>
      <c r="H242" s="235" t="s">
        <v>19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152</v>
      </c>
      <c r="AU242" s="242" t="s">
        <v>86</v>
      </c>
      <c r="AV242" s="13" t="s">
        <v>84</v>
      </c>
      <c r="AW242" s="13" t="s">
        <v>35</v>
      </c>
      <c r="AX242" s="13" t="s">
        <v>76</v>
      </c>
      <c r="AY242" s="242" t="s">
        <v>140</v>
      </c>
    </row>
    <row r="243" s="14" customFormat="1">
      <c r="A243" s="14"/>
      <c r="B243" s="243"/>
      <c r="C243" s="244"/>
      <c r="D243" s="234" t="s">
        <v>152</v>
      </c>
      <c r="E243" s="245" t="s">
        <v>19</v>
      </c>
      <c r="F243" s="246" t="s">
        <v>1371</v>
      </c>
      <c r="G243" s="244"/>
      <c r="H243" s="247">
        <v>11.375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152</v>
      </c>
      <c r="AU243" s="253" t="s">
        <v>86</v>
      </c>
      <c r="AV243" s="14" t="s">
        <v>86</v>
      </c>
      <c r="AW243" s="14" t="s">
        <v>35</v>
      </c>
      <c r="AX243" s="14" t="s">
        <v>76</v>
      </c>
      <c r="AY243" s="253" t="s">
        <v>140</v>
      </c>
    </row>
    <row r="244" s="14" customFormat="1">
      <c r="A244" s="14"/>
      <c r="B244" s="243"/>
      <c r="C244" s="244"/>
      <c r="D244" s="234" t="s">
        <v>152</v>
      </c>
      <c r="E244" s="245" t="s">
        <v>19</v>
      </c>
      <c r="F244" s="246" t="s">
        <v>1372</v>
      </c>
      <c r="G244" s="244"/>
      <c r="H244" s="247">
        <v>20.399999999999999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152</v>
      </c>
      <c r="AU244" s="253" t="s">
        <v>86</v>
      </c>
      <c r="AV244" s="14" t="s">
        <v>86</v>
      </c>
      <c r="AW244" s="14" t="s">
        <v>35</v>
      </c>
      <c r="AX244" s="14" t="s">
        <v>76</v>
      </c>
      <c r="AY244" s="253" t="s">
        <v>140</v>
      </c>
    </row>
    <row r="245" s="13" customFormat="1">
      <c r="A245" s="13"/>
      <c r="B245" s="232"/>
      <c r="C245" s="233"/>
      <c r="D245" s="234" t="s">
        <v>152</v>
      </c>
      <c r="E245" s="235" t="s">
        <v>19</v>
      </c>
      <c r="F245" s="236" t="s">
        <v>337</v>
      </c>
      <c r="G245" s="233"/>
      <c r="H245" s="235" t="s">
        <v>19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152</v>
      </c>
      <c r="AU245" s="242" t="s">
        <v>86</v>
      </c>
      <c r="AV245" s="13" t="s">
        <v>84</v>
      </c>
      <c r="AW245" s="13" t="s">
        <v>35</v>
      </c>
      <c r="AX245" s="13" t="s">
        <v>76</v>
      </c>
      <c r="AY245" s="242" t="s">
        <v>140</v>
      </c>
    </row>
    <row r="246" s="14" customFormat="1">
      <c r="A246" s="14"/>
      <c r="B246" s="243"/>
      <c r="C246" s="244"/>
      <c r="D246" s="234" t="s">
        <v>152</v>
      </c>
      <c r="E246" s="245" t="s">
        <v>19</v>
      </c>
      <c r="F246" s="246" t="s">
        <v>1373</v>
      </c>
      <c r="G246" s="244"/>
      <c r="H246" s="247">
        <v>24.649999999999999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152</v>
      </c>
      <c r="AU246" s="253" t="s">
        <v>86</v>
      </c>
      <c r="AV246" s="14" t="s">
        <v>86</v>
      </c>
      <c r="AW246" s="14" t="s">
        <v>35</v>
      </c>
      <c r="AX246" s="14" t="s">
        <v>76</v>
      </c>
      <c r="AY246" s="253" t="s">
        <v>140</v>
      </c>
    </row>
    <row r="247" s="14" customFormat="1">
      <c r="A247" s="14"/>
      <c r="B247" s="243"/>
      <c r="C247" s="244"/>
      <c r="D247" s="234" t="s">
        <v>152</v>
      </c>
      <c r="E247" s="245" t="s">
        <v>19</v>
      </c>
      <c r="F247" s="246" t="s">
        <v>1374</v>
      </c>
      <c r="G247" s="244"/>
      <c r="H247" s="247">
        <v>29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152</v>
      </c>
      <c r="AU247" s="253" t="s">
        <v>86</v>
      </c>
      <c r="AV247" s="14" t="s">
        <v>86</v>
      </c>
      <c r="AW247" s="14" t="s">
        <v>35</v>
      </c>
      <c r="AX247" s="14" t="s">
        <v>76</v>
      </c>
      <c r="AY247" s="253" t="s">
        <v>140</v>
      </c>
    </row>
    <row r="248" s="13" customFormat="1">
      <c r="A248" s="13"/>
      <c r="B248" s="232"/>
      <c r="C248" s="233"/>
      <c r="D248" s="234" t="s">
        <v>152</v>
      </c>
      <c r="E248" s="235" t="s">
        <v>19</v>
      </c>
      <c r="F248" s="236" t="s">
        <v>347</v>
      </c>
      <c r="G248" s="233"/>
      <c r="H248" s="235" t="s">
        <v>19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152</v>
      </c>
      <c r="AU248" s="242" t="s">
        <v>86</v>
      </c>
      <c r="AV248" s="13" t="s">
        <v>84</v>
      </c>
      <c r="AW248" s="13" t="s">
        <v>35</v>
      </c>
      <c r="AX248" s="13" t="s">
        <v>76</v>
      </c>
      <c r="AY248" s="242" t="s">
        <v>140</v>
      </c>
    </row>
    <row r="249" s="14" customFormat="1">
      <c r="A249" s="14"/>
      <c r="B249" s="243"/>
      <c r="C249" s="244"/>
      <c r="D249" s="234" t="s">
        <v>152</v>
      </c>
      <c r="E249" s="245" t="s">
        <v>19</v>
      </c>
      <c r="F249" s="246" t="s">
        <v>1375</v>
      </c>
      <c r="G249" s="244"/>
      <c r="H249" s="247">
        <v>9.2750000000000004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152</v>
      </c>
      <c r="AU249" s="253" t="s">
        <v>86</v>
      </c>
      <c r="AV249" s="14" t="s">
        <v>86</v>
      </c>
      <c r="AW249" s="14" t="s">
        <v>35</v>
      </c>
      <c r="AX249" s="14" t="s">
        <v>76</v>
      </c>
      <c r="AY249" s="253" t="s">
        <v>140</v>
      </c>
    </row>
    <row r="250" s="14" customFormat="1">
      <c r="A250" s="14"/>
      <c r="B250" s="243"/>
      <c r="C250" s="244"/>
      <c r="D250" s="234" t="s">
        <v>152</v>
      </c>
      <c r="E250" s="245" t="s">
        <v>19</v>
      </c>
      <c r="F250" s="246" t="s">
        <v>1376</v>
      </c>
      <c r="G250" s="244"/>
      <c r="H250" s="247">
        <v>17.600000000000001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152</v>
      </c>
      <c r="AU250" s="253" t="s">
        <v>86</v>
      </c>
      <c r="AV250" s="14" t="s">
        <v>86</v>
      </c>
      <c r="AW250" s="14" t="s">
        <v>35</v>
      </c>
      <c r="AX250" s="14" t="s">
        <v>76</v>
      </c>
      <c r="AY250" s="253" t="s">
        <v>140</v>
      </c>
    </row>
    <row r="251" s="15" customFormat="1">
      <c r="A251" s="15"/>
      <c r="B251" s="254"/>
      <c r="C251" s="255"/>
      <c r="D251" s="234" t="s">
        <v>152</v>
      </c>
      <c r="E251" s="256" t="s">
        <v>19</v>
      </c>
      <c r="F251" s="257" t="s">
        <v>162</v>
      </c>
      <c r="G251" s="255"/>
      <c r="H251" s="258">
        <v>291.08300000000003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4" t="s">
        <v>152</v>
      </c>
      <c r="AU251" s="264" t="s">
        <v>86</v>
      </c>
      <c r="AV251" s="15" t="s">
        <v>148</v>
      </c>
      <c r="AW251" s="15" t="s">
        <v>35</v>
      </c>
      <c r="AX251" s="15" t="s">
        <v>84</v>
      </c>
      <c r="AY251" s="264" t="s">
        <v>140</v>
      </c>
    </row>
    <row r="252" s="2" customFormat="1" ht="16.5" customHeight="1">
      <c r="A252" s="40"/>
      <c r="B252" s="41"/>
      <c r="C252" s="214" t="s">
        <v>8</v>
      </c>
      <c r="D252" s="214" t="s">
        <v>143</v>
      </c>
      <c r="E252" s="215" t="s">
        <v>1377</v>
      </c>
      <c r="F252" s="216" t="s">
        <v>1378</v>
      </c>
      <c r="G252" s="217" t="s">
        <v>362</v>
      </c>
      <c r="H252" s="218">
        <v>176.40199999999999</v>
      </c>
      <c r="I252" s="219"/>
      <c r="J252" s="220">
        <f>ROUND(I252*H252,2)</f>
        <v>0</v>
      </c>
      <c r="K252" s="216" t="s">
        <v>19</v>
      </c>
      <c r="L252" s="46"/>
      <c r="M252" s="221" t="s">
        <v>19</v>
      </c>
      <c r="N252" s="222" t="s">
        <v>47</v>
      </c>
      <c r="O252" s="86"/>
      <c r="P252" s="223">
        <f>O252*H252</f>
        <v>0</v>
      </c>
      <c r="Q252" s="223">
        <v>0</v>
      </c>
      <c r="R252" s="223">
        <f>Q252*H252</f>
        <v>0</v>
      </c>
      <c r="S252" s="223">
        <v>0.00029999999999999997</v>
      </c>
      <c r="T252" s="224">
        <f>S252*H252</f>
        <v>0.052920599999999991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418</v>
      </c>
      <c r="AT252" s="225" t="s">
        <v>143</v>
      </c>
      <c r="AU252" s="225" t="s">
        <v>86</v>
      </c>
      <c r="AY252" s="19" t="s">
        <v>140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84</v>
      </c>
      <c r="BK252" s="226">
        <f>ROUND(I252*H252,2)</f>
        <v>0</v>
      </c>
      <c r="BL252" s="19" t="s">
        <v>418</v>
      </c>
      <c r="BM252" s="225" t="s">
        <v>1379</v>
      </c>
    </row>
    <row r="253" s="13" customFormat="1">
      <c r="A253" s="13"/>
      <c r="B253" s="232"/>
      <c r="C253" s="233"/>
      <c r="D253" s="234" t="s">
        <v>152</v>
      </c>
      <c r="E253" s="235" t="s">
        <v>19</v>
      </c>
      <c r="F253" s="236" t="s">
        <v>1380</v>
      </c>
      <c r="G253" s="233"/>
      <c r="H253" s="235" t="s">
        <v>19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152</v>
      </c>
      <c r="AU253" s="242" t="s">
        <v>86</v>
      </c>
      <c r="AV253" s="13" t="s">
        <v>84</v>
      </c>
      <c r="AW253" s="13" t="s">
        <v>35</v>
      </c>
      <c r="AX253" s="13" t="s">
        <v>76</v>
      </c>
      <c r="AY253" s="242" t="s">
        <v>140</v>
      </c>
    </row>
    <row r="254" s="14" customFormat="1">
      <c r="A254" s="14"/>
      <c r="B254" s="243"/>
      <c r="C254" s="244"/>
      <c r="D254" s="234" t="s">
        <v>152</v>
      </c>
      <c r="E254" s="245" t="s">
        <v>19</v>
      </c>
      <c r="F254" s="246" t="s">
        <v>1381</v>
      </c>
      <c r="G254" s="244"/>
      <c r="H254" s="247">
        <v>28.902000000000001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152</v>
      </c>
      <c r="AU254" s="253" t="s">
        <v>86</v>
      </c>
      <c r="AV254" s="14" t="s">
        <v>86</v>
      </c>
      <c r="AW254" s="14" t="s">
        <v>35</v>
      </c>
      <c r="AX254" s="14" t="s">
        <v>76</v>
      </c>
      <c r="AY254" s="253" t="s">
        <v>140</v>
      </c>
    </row>
    <row r="255" s="13" customFormat="1">
      <c r="A255" s="13"/>
      <c r="B255" s="232"/>
      <c r="C255" s="233"/>
      <c r="D255" s="234" t="s">
        <v>152</v>
      </c>
      <c r="E255" s="235" t="s">
        <v>19</v>
      </c>
      <c r="F255" s="236" t="s">
        <v>1382</v>
      </c>
      <c r="G255" s="233"/>
      <c r="H255" s="235" t="s">
        <v>19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152</v>
      </c>
      <c r="AU255" s="242" t="s">
        <v>86</v>
      </c>
      <c r="AV255" s="13" t="s">
        <v>84</v>
      </c>
      <c r="AW255" s="13" t="s">
        <v>35</v>
      </c>
      <c r="AX255" s="13" t="s">
        <v>76</v>
      </c>
      <c r="AY255" s="242" t="s">
        <v>140</v>
      </c>
    </row>
    <row r="256" s="14" customFormat="1">
      <c r="A256" s="14"/>
      <c r="B256" s="243"/>
      <c r="C256" s="244"/>
      <c r="D256" s="234" t="s">
        <v>152</v>
      </c>
      <c r="E256" s="245" t="s">
        <v>19</v>
      </c>
      <c r="F256" s="246" t="s">
        <v>1364</v>
      </c>
      <c r="G256" s="244"/>
      <c r="H256" s="247">
        <v>27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152</v>
      </c>
      <c r="AU256" s="253" t="s">
        <v>86</v>
      </c>
      <c r="AV256" s="14" t="s">
        <v>86</v>
      </c>
      <c r="AW256" s="14" t="s">
        <v>35</v>
      </c>
      <c r="AX256" s="14" t="s">
        <v>76</v>
      </c>
      <c r="AY256" s="253" t="s">
        <v>140</v>
      </c>
    </row>
    <row r="257" s="13" customFormat="1">
      <c r="A257" s="13"/>
      <c r="B257" s="232"/>
      <c r="C257" s="233"/>
      <c r="D257" s="234" t="s">
        <v>152</v>
      </c>
      <c r="E257" s="235" t="s">
        <v>19</v>
      </c>
      <c r="F257" s="236" t="s">
        <v>1383</v>
      </c>
      <c r="G257" s="233"/>
      <c r="H257" s="235" t="s">
        <v>19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152</v>
      </c>
      <c r="AU257" s="242" t="s">
        <v>86</v>
      </c>
      <c r="AV257" s="13" t="s">
        <v>84</v>
      </c>
      <c r="AW257" s="13" t="s">
        <v>35</v>
      </c>
      <c r="AX257" s="13" t="s">
        <v>76</v>
      </c>
      <c r="AY257" s="242" t="s">
        <v>140</v>
      </c>
    </row>
    <row r="258" s="14" customFormat="1">
      <c r="A258" s="14"/>
      <c r="B258" s="243"/>
      <c r="C258" s="244"/>
      <c r="D258" s="234" t="s">
        <v>152</v>
      </c>
      <c r="E258" s="245" t="s">
        <v>19</v>
      </c>
      <c r="F258" s="246" t="s">
        <v>1366</v>
      </c>
      <c r="G258" s="244"/>
      <c r="H258" s="247">
        <v>23.399999999999999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152</v>
      </c>
      <c r="AU258" s="253" t="s">
        <v>86</v>
      </c>
      <c r="AV258" s="14" t="s">
        <v>86</v>
      </c>
      <c r="AW258" s="14" t="s">
        <v>35</v>
      </c>
      <c r="AX258" s="14" t="s">
        <v>76</v>
      </c>
      <c r="AY258" s="253" t="s">
        <v>140</v>
      </c>
    </row>
    <row r="259" s="13" customFormat="1">
      <c r="A259" s="13"/>
      <c r="B259" s="232"/>
      <c r="C259" s="233"/>
      <c r="D259" s="234" t="s">
        <v>152</v>
      </c>
      <c r="E259" s="235" t="s">
        <v>19</v>
      </c>
      <c r="F259" s="236" t="s">
        <v>1384</v>
      </c>
      <c r="G259" s="233"/>
      <c r="H259" s="235" t="s">
        <v>19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152</v>
      </c>
      <c r="AU259" s="242" t="s">
        <v>86</v>
      </c>
      <c r="AV259" s="13" t="s">
        <v>84</v>
      </c>
      <c r="AW259" s="13" t="s">
        <v>35</v>
      </c>
      <c r="AX259" s="13" t="s">
        <v>76</v>
      </c>
      <c r="AY259" s="242" t="s">
        <v>140</v>
      </c>
    </row>
    <row r="260" s="14" customFormat="1">
      <c r="A260" s="14"/>
      <c r="B260" s="243"/>
      <c r="C260" s="244"/>
      <c r="D260" s="234" t="s">
        <v>152</v>
      </c>
      <c r="E260" s="245" t="s">
        <v>19</v>
      </c>
      <c r="F260" s="246" t="s">
        <v>1368</v>
      </c>
      <c r="G260" s="244"/>
      <c r="H260" s="247">
        <v>12.6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152</v>
      </c>
      <c r="AU260" s="253" t="s">
        <v>86</v>
      </c>
      <c r="AV260" s="14" t="s">
        <v>86</v>
      </c>
      <c r="AW260" s="14" t="s">
        <v>35</v>
      </c>
      <c r="AX260" s="14" t="s">
        <v>76</v>
      </c>
      <c r="AY260" s="253" t="s">
        <v>140</v>
      </c>
    </row>
    <row r="261" s="13" customFormat="1">
      <c r="A261" s="13"/>
      <c r="B261" s="232"/>
      <c r="C261" s="233"/>
      <c r="D261" s="234" t="s">
        <v>152</v>
      </c>
      <c r="E261" s="235" t="s">
        <v>19</v>
      </c>
      <c r="F261" s="236" t="s">
        <v>1385</v>
      </c>
      <c r="G261" s="233"/>
      <c r="H261" s="235" t="s">
        <v>19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152</v>
      </c>
      <c r="AU261" s="242" t="s">
        <v>86</v>
      </c>
      <c r="AV261" s="13" t="s">
        <v>84</v>
      </c>
      <c r="AW261" s="13" t="s">
        <v>35</v>
      </c>
      <c r="AX261" s="13" t="s">
        <v>76</v>
      </c>
      <c r="AY261" s="242" t="s">
        <v>140</v>
      </c>
    </row>
    <row r="262" s="14" customFormat="1">
      <c r="A262" s="14"/>
      <c r="B262" s="243"/>
      <c r="C262" s="244"/>
      <c r="D262" s="234" t="s">
        <v>152</v>
      </c>
      <c r="E262" s="245" t="s">
        <v>19</v>
      </c>
      <c r="F262" s="246" t="s">
        <v>1370</v>
      </c>
      <c r="G262" s="244"/>
      <c r="H262" s="247">
        <v>17.5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152</v>
      </c>
      <c r="AU262" s="253" t="s">
        <v>86</v>
      </c>
      <c r="AV262" s="14" t="s">
        <v>86</v>
      </c>
      <c r="AW262" s="14" t="s">
        <v>35</v>
      </c>
      <c r="AX262" s="14" t="s">
        <v>76</v>
      </c>
      <c r="AY262" s="253" t="s">
        <v>140</v>
      </c>
    </row>
    <row r="263" s="13" customFormat="1">
      <c r="A263" s="13"/>
      <c r="B263" s="232"/>
      <c r="C263" s="233"/>
      <c r="D263" s="234" t="s">
        <v>152</v>
      </c>
      <c r="E263" s="235" t="s">
        <v>19</v>
      </c>
      <c r="F263" s="236" t="s">
        <v>1386</v>
      </c>
      <c r="G263" s="233"/>
      <c r="H263" s="235" t="s">
        <v>19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152</v>
      </c>
      <c r="AU263" s="242" t="s">
        <v>86</v>
      </c>
      <c r="AV263" s="13" t="s">
        <v>84</v>
      </c>
      <c r="AW263" s="13" t="s">
        <v>35</v>
      </c>
      <c r="AX263" s="13" t="s">
        <v>76</v>
      </c>
      <c r="AY263" s="242" t="s">
        <v>140</v>
      </c>
    </row>
    <row r="264" s="14" customFormat="1">
      <c r="A264" s="14"/>
      <c r="B264" s="243"/>
      <c r="C264" s="244"/>
      <c r="D264" s="234" t="s">
        <v>152</v>
      </c>
      <c r="E264" s="245" t="s">
        <v>19</v>
      </c>
      <c r="F264" s="246" t="s">
        <v>1372</v>
      </c>
      <c r="G264" s="244"/>
      <c r="H264" s="247">
        <v>20.399999999999999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152</v>
      </c>
      <c r="AU264" s="253" t="s">
        <v>86</v>
      </c>
      <c r="AV264" s="14" t="s">
        <v>86</v>
      </c>
      <c r="AW264" s="14" t="s">
        <v>35</v>
      </c>
      <c r="AX264" s="14" t="s">
        <v>76</v>
      </c>
      <c r="AY264" s="253" t="s">
        <v>140</v>
      </c>
    </row>
    <row r="265" s="13" customFormat="1">
      <c r="A265" s="13"/>
      <c r="B265" s="232"/>
      <c r="C265" s="233"/>
      <c r="D265" s="234" t="s">
        <v>152</v>
      </c>
      <c r="E265" s="235" t="s">
        <v>19</v>
      </c>
      <c r="F265" s="236" t="s">
        <v>1387</v>
      </c>
      <c r="G265" s="233"/>
      <c r="H265" s="235" t="s">
        <v>19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152</v>
      </c>
      <c r="AU265" s="242" t="s">
        <v>86</v>
      </c>
      <c r="AV265" s="13" t="s">
        <v>84</v>
      </c>
      <c r="AW265" s="13" t="s">
        <v>35</v>
      </c>
      <c r="AX265" s="13" t="s">
        <v>76</v>
      </c>
      <c r="AY265" s="242" t="s">
        <v>140</v>
      </c>
    </row>
    <row r="266" s="14" customFormat="1">
      <c r="A266" s="14"/>
      <c r="B266" s="243"/>
      <c r="C266" s="244"/>
      <c r="D266" s="234" t="s">
        <v>152</v>
      </c>
      <c r="E266" s="245" t="s">
        <v>19</v>
      </c>
      <c r="F266" s="246" t="s">
        <v>1374</v>
      </c>
      <c r="G266" s="244"/>
      <c r="H266" s="247">
        <v>29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152</v>
      </c>
      <c r="AU266" s="253" t="s">
        <v>86</v>
      </c>
      <c r="AV266" s="14" t="s">
        <v>86</v>
      </c>
      <c r="AW266" s="14" t="s">
        <v>35</v>
      </c>
      <c r="AX266" s="14" t="s">
        <v>76</v>
      </c>
      <c r="AY266" s="253" t="s">
        <v>140</v>
      </c>
    </row>
    <row r="267" s="13" customFormat="1">
      <c r="A267" s="13"/>
      <c r="B267" s="232"/>
      <c r="C267" s="233"/>
      <c r="D267" s="234" t="s">
        <v>152</v>
      </c>
      <c r="E267" s="235" t="s">
        <v>19</v>
      </c>
      <c r="F267" s="236" t="s">
        <v>1388</v>
      </c>
      <c r="G267" s="233"/>
      <c r="H267" s="235" t="s">
        <v>19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152</v>
      </c>
      <c r="AU267" s="242" t="s">
        <v>86</v>
      </c>
      <c r="AV267" s="13" t="s">
        <v>84</v>
      </c>
      <c r="AW267" s="13" t="s">
        <v>35</v>
      </c>
      <c r="AX267" s="13" t="s">
        <v>76</v>
      </c>
      <c r="AY267" s="242" t="s">
        <v>140</v>
      </c>
    </row>
    <row r="268" s="14" customFormat="1">
      <c r="A268" s="14"/>
      <c r="B268" s="243"/>
      <c r="C268" s="244"/>
      <c r="D268" s="234" t="s">
        <v>152</v>
      </c>
      <c r="E268" s="245" t="s">
        <v>19</v>
      </c>
      <c r="F268" s="246" t="s">
        <v>1376</v>
      </c>
      <c r="G268" s="244"/>
      <c r="H268" s="247">
        <v>17.600000000000001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152</v>
      </c>
      <c r="AU268" s="253" t="s">
        <v>86</v>
      </c>
      <c r="AV268" s="14" t="s">
        <v>86</v>
      </c>
      <c r="AW268" s="14" t="s">
        <v>35</v>
      </c>
      <c r="AX268" s="14" t="s">
        <v>76</v>
      </c>
      <c r="AY268" s="253" t="s">
        <v>140</v>
      </c>
    </row>
    <row r="269" s="15" customFormat="1">
      <c r="A269" s="15"/>
      <c r="B269" s="254"/>
      <c r="C269" s="255"/>
      <c r="D269" s="234" t="s">
        <v>152</v>
      </c>
      <c r="E269" s="256" t="s">
        <v>19</v>
      </c>
      <c r="F269" s="257" t="s">
        <v>162</v>
      </c>
      <c r="G269" s="255"/>
      <c r="H269" s="258">
        <v>176.40199999999999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4" t="s">
        <v>152</v>
      </c>
      <c r="AU269" s="264" t="s">
        <v>86</v>
      </c>
      <c r="AV269" s="15" t="s">
        <v>148</v>
      </c>
      <c r="AW269" s="15" t="s">
        <v>35</v>
      </c>
      <c r="AX269" s="15" t="s">
        <v>84</v>
      </c>
      <c r="AY269" s="264" t="s">
        <v>140</v>
      </c>
    </row>
    <row r="270" s="2" customFormat="1" ht="16.5" customHeight="1">
      <c r="A270" s="40"/>
      <c r="B270" s="41"/>
      <c r="C270" s="214" t="s">
        <v>398</v>
      </c>
      <c r="D270" s="214" t="s">
        <v>143</v>
      </c>
      <c r="E270" s="215" t="s">
        <v>1389</v>
      </c>
      <c r="F270" s="216" t="s">
        <v>1390</v>
      </c>
      <c r="G270" s="217" t="s">
        <v>362</v>
      </c>
      <c r="H270" s="218">
        <v>182.97999999999999</v>
      </c>
      <c r="I270" s="219"/>
      <c r="J270" s="220">
        <f>ROUND(I270*H270,2)</f>
        <v>0</v>
      </c>
      <c r="K270" s="216" t="s">
        <v>19</v>
      </c>
      <c r="L270" s="46"/>
      <c r="M270" s="221" t="s">
        <v>19</v>
      </c>
      <c r="N270" s="222" t="s">
        <v>47</v>
      </c>
      <c r="O270" s="86"/>
      <c r="P270" s="223">
        <f>O270*H270</f>
        <v>0</v>
      </c>
      <c r="Q270" s="223">
        <v>1.0000000000000001E-05</v>
      </c>
      <c r="R270" s="223">
        <f>Q270*H270</f>
        <v>0.0018298000000000001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418</v>
      </c>
      <c r="AT270" s="225" t="s">
        <v>143</v>
      </c>
      <c r="AU270" s="225" t="s">
        <v>86</v>
      </c>
      <c r="AY270" s="19" t="s">
        <v>140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84</v>
      </c>
      <c r="BK270" s="226">
        <f>ROUND(I270*H270,2)</f>
        <v>0</v>
      </c>
      <c r="BL270" s="19" t="s">
        <v>418</v>
      </c>
      <c r="BM270" s="225" t="s">
        <v>1391</v>
      </c>
    </row>
    <row r="271" s="13" customFormat="1">
      <c r="A271" s="13"/>
      <c r="B271" s="232"/>
      <c r="C271" s="233"/>
      <c r="D271" s="234" t="s">
        <v>152</v>
      </c>
      <c r="E271" s="235" t="s">
        <v>19</v>
      </c>
      <c r="F271" s="236" t="s">
        <v>1380</v>
      </c>
      <c r="G271" s="233"/>
      <c r="H271" s="235" t="s">
        <v>19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152</v>
      </c>
      <c r="AU271" s="242" t="s">
        <v>86</v>
      </c>
      <c r="AV271" s="13" t="s">
        <v>84</v>
      </c>
      <c r="AW271" s="13" t="s">
        <v>35</v>
      </c>
      <c r="AX271" s="13" t="s">
        <v>76</v>
      </c>
      <c r="AY271" s="242" t="s">
        <v>140</v>
      </c>
    </row>
    <row r="272" s="14" customFormat="1">
      <c r="A272" s="14"/>
      <c r="B272" s="243"/>
      <c r="C272" s="244"/>
      <c r="D272" s="234" t="s">
        <v>152</v>
      </c>
      <c r="E272" s="245" t="s">
        <v>19</v>
      </c>
      <c r="F272" s="246" t="s">
        <v>1362</v>
      </c>
      <c r="G272" s="244"/>
      <c r="H272" s="247">
        <v>35.479999999999997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152</v>
      </c>
      <c r="AU272" s="253" t="s">
        <v>86</v>
      </c>
      <c r="AV272" s="14" t="s">
        <v>86</v>
      </c>
      <c r="AW272" s="14" t="s">
        <v>35</v>
      </c>
      <c r="AX272" s="14" t="s">
        <v>76</v>
      </c>
      <c r="AY272" s="253" t="s">
        <v>140</v>
      </c>
    </row>
    <row r="273" s="13" customFormat="1">
      <c r="A273" s="13"/>
      <c r="B273" s="232"/>
      <c r="C273" s="233"/>
      <c r="D273" s="234" t="s">
        <v>152</v>
      </c>
      <c r="E273" s="235" t="s">
        <v>19</v>
      </c>
      <c r="F273" s="236" t="s">
        <v>1382</v>
      </c>
      <c r="G273" s="233"/>
      <c r="H273" s="235" t="s">
        <v>19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152</v>
      </c>
      <c r="AU273" s="242" t="s">
        <v>86</v>
      </c>
      <c r="AV273" s="13" t="s">
        <v>84</v>
      </c>
      <c r="AW273" s="13" t="s">
        <v>35</v>
      </c>
      <c r="AX273" s="13" t="s">
        <v>76</v>
      </c>
      <c r="AY273" s="242" t="s">
        <v>140</v>
      </c>
    </row>
    <row r="274" s="14" customFormat="1">
      <c r="A274" s="14"/>
      <c r="B274" s="243"/>
      <c r="C274" s="244"/>
      <c r="D274" s="234" t="s">
        <v>152</v>
      </c>
      <c r="E274" s="245" t="s">
        <v>19</v>
      </c>
      <c r="F274" s="246" t="s">
        <v>1364</v>
      </c>
      <c r="G274" s="244"/>
      <c r="H274" s="247">
        <v>27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152</v>
      </c>
      <c r="AU274" s="253" t="s">
        <v>86</v>
      </c>
      <c r="AV274" s="14" t="s">
        <v>86</v>
      </c>
      <c r="AW274" s="14" t="s">
        <v>35</v>
      </c>
      <c r="AX274" s="14" t="s">
        <v>76</v>
      </c>
      <c r="AY274" s="253" t="s">
        <v>140</v>
      </c>
    </row>
    <row r="275" s="13" customFormat="1">
      <c r="A275" s="13"/>
      <c r="B275" s="232"/>
      <c r="C275" s="233"/>
      <c r="D275" s="234" t="s">
        <v>152</v>
      </c>
      <c r="E275" s="235" t="s">
        <v>19</v>
      </c>
      <c r="F275" s="236" t="s">
        <v>1383</v>
      </c>
      <c r="G275" s="233"/>
      <c r="H275" s="235" t="s">
        <v>19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152</v>
      </c>
      <c r="AU275" s="242" t="s">
        <v>86</v>
      </c>
      <c r="AV275" s="13" t="s">
        <v>84</v>
      </c>
      <c r="AW275" s="13" t="s">
        <v>35</v>
      </c>
      <c r="AX275" s="13" t="s">
        <v>76</v>
      </c>
      <c r="AY275" s="242" t="s">
        <v>140</v>
      </c>
    </row>
    <row r="276" s="14" customFormat="1">
      <c r="A276" s="14"/>
      <c r="B276" s="243"/>
      <c r="C276" s="244"/>
      <c r="D276" s="234" t="s">
        <v>152</v>
      </c>
      <c r="E276" s="245" t="s">
        <v>19</v>
      </c>
      <c r="F276" s="246" t="s">
        <v>1366</v>
      </c>
      <c r="G276" s="244"/>
      <c r="H276" s="247">
        <v>23.399999999999999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152</v>
      </c>
      <c r="AU276" s="253" t="s">
        <v>86</v>
      </c>
      <c r="AV276" s="14" t="s">
        <v>86</v>
      </c>
      <c r="AW276" s="14" t="s">
        <v>35</v>
      </c>
      <c r="AX276" s="14" t="s">
        <v>76</v>
      </c>
      <c r="AY276" s="253" t="s">
        <v>140</v>
      </c>
    </row>
    <row r="277" s="13" customFormat="1">
      <c r="A277" s="13"/>
      <c r="B277" s="232"/>
      <c r="C277" s="233"/>
      <c r="D277" s="234" t="s">
        <v>152</v>
      </c>
      <c r="E277" s="235" t="s">
        <v>19</v>
      </c>
      <c r="F277" s="236" t="s">
        <v>1384</v>
      </c>
      <c r="G277" s="233"/>
      <c r="H277" s="235" t="s">
        <v>19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152</v>
      </c>
      <c r="AU277" s="242" t="s">
        <v>86</v>
      </c>
      <c r="AV277" s="13" t="s">
        <v>84</v>
      </c>
      <c r="AW277" s="13" t="s">
        <v>35</v>
      </c>
      <c r="AX277" s="13" t="s">
        <v>76</v>
      </c>
      <c r="AY277" s="242" t="s">
        <v>140</v>
      </c>
    </row>
    <row r="278" s="14" customFormat="1">
      <c r="A278" s="14"/>
      <c r="B278" s="243"/>
      <c r="C278" s="244"/>
      <c r="D278" s="234" t="s">
        <v>152</v>
      </c>
      <c r="E278" s="245" t="s">
        <v>19</v>
      </c>
      <c r="F278" s="246" t="s">
        <v>1368</v>
      </c>
      <c r="G278" s="244"/>
      <c r="H278" s="247">
        <v>12.6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152</v>
      </c>
      <c r="AU278" s="253" t="s">
        <v>86</v>
      </c>
      <c r="AV278" s="14" t="s">
        <v>86</v>
      </c>
      <c r="AW278" s="14" t="s">
        <v>35</v>
      </c>
      <c r="AX278" s="14" t="s">
        <v>76</v>
      </c>
      <c r="AY278" s="253" t="s">
        <v>140</v>
      </c>
    </row>
    <row r="279" s="13" customFormat="1">
      <c r="A279" s="13"/>
      <c r="B279" s="232"/>
      <c r="C279" s="233"/>
      <c r="D279" s="234" t="s">
        <v>152</v>
      </c>
      <c r="E279" s="235" t="s">
        <v>19</v>
      </c>
      <c r="F279" s="236" t="s">
        <v>1385</v>
      </c>
      <c r="G279" s="233"/>
      <c r="H279" s="235" t="s">
        <v>19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152</v>
      </c>
      <c r="AU279" s="242" t="s">
        <v>86</v>
      </c>
      <c r="AV279" s="13" t="s">
        <v>84</v>
      </c>
      <c r="AW279" s="13" t="s">
        <v>35</v>
      </c>
      <c r="AX279" s="13" t="s">
        <v>76</v>
      </c>
      <c r="AY279" s="242" t="s">
        <v>140</v>
      </c>
    </row>
    <row r="280" s="14" customFormat="1">
      <c r="A280" s="14"/>
      <c r="B280" s="243"/>
      <c r="C280" s="244"/>
      <c r="D280" s="234" t="s">
        <v>152</v>
      </c>
      <c r="E280" s="245" t="s">
        <v>19</v>
      </c>
      <c r="F280" s="246" t="s">
        <v>1370</v>
      </c>
      <c r="G280" s="244"/>
      <c r="H280" s="247">
        <v>17.5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152</v>
      </c>
      <c r="AU280" s="253" t="s">
        <v>86</v>
      </c>
      <c r="AV280" s="14" t="s">
        <v>86</v>
      </c>
      <c r="AW280" s="14" t="s">
        <v>35</v>
      </c>
      <c r="AX280" s="14" t="s">
        <v>76</v>
      </c>
      <c r="AY280" s="253" t="s">
        <v>140</v>
      </c>
    </row>
    <row r="281" s="13" customFormat="1">
      <c r="A281" s="13"/>
      <c r="B281" s="232"/>
      <c r="C281" s="233"/>
      <c r="D281" s="234" t="s">
        <v>152</v>
      </c>
      <c r="E281" s="235" t="s">
        <v>19</v>
      </c>
      <c r="F281" s="236" t="s">
        <v>1392</v>
      </c>
      <c r="G281" s="233"/>
      <c r="H281" s="235" t="s">
        <v>19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152</v>
      </c>
      <c r="AU281" s="242" t="s">
        <v>86</v>
      </c>
      <c r="AV281" s="13" t="s">
        <v>84</v>
      </c>
      <c r="AW281" s="13" t="s">
        <v>35</v>
      </c>
      <c r="AX281" s="13" t="s">
        <v>76</v>
      </c>
      <c r="AY281" s="242" t="s">
        <v>140</v>
      </c>
    </row>
    <row r="282" s="14" customFormat="1">
      <c r="A282" s="14"/>
      <c r="B282" s="243"/>
      <c r="C282" s="244"/>
      <c r="D282" s="234" t="s">
        <v>152</v>
      </c>
      <c r="E282" s="245" t="s">
        <v>19</v>
      </c>
      <c r="F282" s="246" t="s">
        <v>1372</v>
      </c>
      <c r="G282" s="244"/>
      <c r="H282" s="247">
        <v>20.399999999999999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152</v>
      </c>
      <c r="AU282" s="253" t="s">
        <v>86</v>
      </c>
      <c r="AV282" s="14" t="s">
        <v>86</v>
      </c>
      <c r="AW282" s="14" t="s">
        <v>35</v>
      </c>
      <c r="AX282" s="14" t="s">
        <v>76</v>
      </c>
      <c r="AY282" s="253" t="s">
        <v>140</v>
      </c>
    </row>
    <row r="283" s="13" customFormat="1">
      <c r="A283" s="13"/>
      <c r="B283" s="232"/>
      <c r="C283" s="233"/>
      <c r="D283" s="234" t="s">
        <v>152</v>
      </c>
      <c r="E283" s="235" t="s">
        <v>19</v>
      </c>
      <c r="F283" s="236" t="s">
        <v>1387</v>
      </c>
      <c r="G283" s="233"/>
      <c r="H283" s="235" t="s">
        <v>19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152</v>
      </c>
      <c r="AU283" s="242" t="s">
        <v>86</v>
      </c>
      <c r="AV283" s="13" t="s">
        <v>84</v>
      </c>
      <c r="AW283" s="13" t="s">
        <v>35</v>
      </c>
      <c r="AX283" s="13" t="s">
        <v>76</v>
      </c>
      <c r="AY283" s="242" t="s">
        <v>140</v>
      </c>
    </row>
    <row r="284" s="14" customFormat="1">
      <c r="A284" s="14"/>
      <c r="B284" s="243"/>
      <c r="C284" s="244"/>
      <c r="D284" s="234" t="s">
        <v>152</v>
      </c>
      <c r="E284" s="245" t="s">
        <v>19</v>
      </c>
      <c r="F284" s="246" t="s">
        <v>1374</v>
      </c>
      <c r="G284" s="244"/>
      <c r="H284" s="247">
        <v>29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152</v>
      </c>
      <c r="AU284" s="253" t="s">
        <v>86</v>
      </c>
      <c r="AV284" s="14" t="s">
        <v>86</v>
      </c>
      <c r="AW284" s="14" t="s">
        <v>35</v>
      </c>
      <c r="AX284" s="14" t="s">
        <v>76</v>
      </c>
      <c r="AY284" s="253" t="s">
        <v>140</v>
      </c>
    </row>
    <row r="285" s="13" customFormat="1">
      <c r="A285" s="13"/>
      <c r="B285" s="232"/>
      <c r="C285" s="233"/>
      <c r="D285" s="234" t="s">
        <v>152</v>
      </c>
      <c r="E285" s="235" t="s">
        <v>19</v>
      </c>
      <c r="F285" s="236" t="s">
        <v>1388</v>
      </c>
      <c r="G285" s="233"/>
      <c r="H285" s="235" t="s">
        <v>19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152</v>
      </c>
      <c r="AU285" s="242" t="s">
        <v>86</v>
      </c>
      <c r="AV285" s="13" t="s">
        <v>84</v>
      </c>
      <c r="AW285" s="13" t="s">
        <v>35</v>
      </c>
      <c r="AX285" s="13" t="s">
        <v>76</v>
      </c>
      <c r="AY285" s="242" t="s">
        <v>140</v>
      </c>
    </row>
    <row r="286" s="14" customFormat="1">
      <c r="A286" s="14"/>
      <c r="B286" s="243"/>
      <c r="C286" s="244"/>
      <c r="D286" s="234" t="s">
        <v>152</v>
      </c>
      <c r="E286" s="245" t="s">
        <v>19</v>
      </c>
      <c r="F286" s="246" t="s">
        <v>1376</v>
      </c>
      <c r="G286" s="244"/>
      <c r="H286" s="247">
        <v>17.600000000000001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152</v>
      </c>
      <c r="AU286" s="253" t="s">
        <v>86</v>
      </c>
      <c r="AV286" s="14" t="s">
        <v>86</v>
      </c>
      <c r="AW286" s="14" t="s">
        <v>35</v>
      </c>
      <c r="AX286" s="14" t="s">
        <v>76</v>
      </c>
      <c r="AY286" s="253" t="s">
        <v>140</v>
      </c>
    </row>
    <row r="287" s="15" customFormat="1">
      <c r="A287" s="15"/>
      <c r="B287" s="254"/>
      <c r="C287" s="255"/>
      <c r="D287" s="234" t="s">
        <v>152</v>
      </c>
      <c r="E287" s="256" t="s">
        <v>19</v>
      </c>
      <c r="F287" s="257" t="s">
        <v>162</v>
      </c>
      <c r="G287" s="255"/>
      <c r="H287" s="258">
        <v>182.97999999999999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4" t="s">
        <v>152</v>
      </c>
      <c r="AU287" s="264" t="s">
        <v>86</v>
      </c>
      <c r="AV287" s="15" t="s">
        <v>148</v>
      </c>
      <c r="AW287" s="15" t="s">
        <v>35</v>
      </c>
      <c r="AX287" s="15" t="s">
        <v>84</v>
      </c>
      <c r="AY287" s="264" t="s">
        <v>140</v>
      </c>
    </row>
    <row r="288" s="2" customFormat="1" ht="16.5" customHeight="1">
      <c r="A288" s="40"/>
      <c r="B288" s="41"/>
      <c r="C288" s="265" t="s">
        <v>405</v>
      </c>
      <c r="D288" s="265" t="s">
        <v>521</v>
      </c>
      <c r="E288" s="266" t="s">
        <v>1393</v>
      </c>
      <c r="F288" s="267" t="s">
        <v>1394</v>
      </c>
      <c r="G288" s="268" t="s">
        <v>362</v>
      </c>
      <c r="H288" s="269">
        <v>186.63999999999999</v>
      </c>
      <c r="I288" s="270"/>
      <c r="J288" s="271">
        <f>ROUND(I288*H288,2)</f>
        <v>0</v>
      </c>
      <c r="K288" s="267" t="s">
        <v>19</v>
      </c>
      <c r="L288" s="272"/>
      <c r="M288" s="273" t="s">
        <v>19</v>
      </c>
      <c r="N288" s="274" t="s">
        <v>47</v>
      </c>
      <c r="O288" s="86"/>
      <c r="P288" s="223">
        <f>O288*H288</f>
        <v>0</v>
      </c>
      <c r="Q288" s="223">
        <v>0.00022000000000000001</v>
      </c>
      <c r="R288" s="223">
        <f>Q288*H288</f>
        <v>0.041060800000000001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524</v>
      </c>
      <c r="AT288" s="225" t="s">
        <v>521</v>
      </c>
      <c r="AU288" s="225" t="s">
        <v>86</v>
      </c>
      <c r="AY288" s="19" t="s">
        <v>140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84</v>
      </c>
      <c r="BK288" s="226">
        <f>ROUND(I288*H288,2)</f>
        <v>0</v>
      </c>
      <c r="BL288" s="19" t="s">
        <v>418</v>
      </c>
      <c r="BM288" s="225" t="s">
        <v>1395</v>
      </c>
    </row>
    <row r="289" s="13" customFormat="1">
      <c r="A289" s="13"/>
      <c r="B289" s="232"/>
      <c r="C289" s="233"/>
      <c r="D289" s="234" t="s">
        <v>152</v>
      </c>
      <c r="E289" s="235" t="s">
        <v>19</v>
      </c>
      <c r="F289" s="236" t="s">
        <v>1380</v>
      </c>
      <c r="G289" s="233"/>
      <c r="H289" s="235" t="s">
        <v>19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152</v>
      </c>
      <c r="AU289" s="242" t="s">
        <v>86</v>
      </c>
      <c r="AV289" s="13" t="s">
        <v>84</v>
      </c>
      <c r="AW289" s="13" t="s">
        <v>35</v>
      </c>
      <c r="AX289" s="13" t="s">
        <v>76</v>
      </c>
      <c r="AY289" s="242" t="s">
        <v>140</v>
      </c>
    </row>
    <row r="290" s="14" customFormat="1">
      <c r="A290" s="14"/>
      <c r="B290" s="243"/>
      <c r="C290" s="244"/>
      <c r="D290" s="234" t="s">
        <v>152</v>
      </c>
      <c r="E290" s="245" t="s">
        <v>19</v>
      </c>
      <c r="F290" s="246" t="s">
        <v>1362</v>
      </c>
      <c r="G290" s="244"/>
      <c r="H290" s="247">
        <v>35.479999999999997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152</v>
      </c>
      <c r="AU290" s="253" t="s">
        <v>86</v>
      </c>
      <c r="AV290" s="14" t="s">
        <v>86</v>
      </c>
      <c r="AW290" s="14" t="s">
        <v>35</v>
      </c>
      <c r="AX290" s="14" t="s">
        <v>76</v>
      </c>
      <c r="AY290" s="253" t="s">
        <v>140</v>
      </c>
    </row>
    <row r="291" s="13" customFormat="1">
      <c r="A291" s="13"/>
      <c r="B291" s="232"/>
      <c r="C291" s="233"/>
      <c r="D291" s="234" t="s">
        <v>152</v>
      </c>
      <c r="E291" s="235" t="s">
        <v>19</v>
      </c>
      <c r="F291" s="236" t="s">
        <v>1382</v>
      </c>
      <c r="G291" s="233"/>
      <c r="H291" s="235" t="s">
        <v>19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152</v>
      </c>
      <c r="AU291" s="242" t="s">
        <v>86</v>
      </c>
      <c r="AV291" s="13" t="s">
        <v>84</v>
      </c>
      <c r="AW291" s="13" t="s">
        <v>35</v>
      </c>
      <c r="AX291" s="13" t="s">
        <v>76</v>
      </c>
      <c r="AY291" s="242" t="s">
        <v>140</v>
      </c>
    </row>
    <row r="292" s="14" customFormat="1">
      <c r="A292" s="14"/>
      <c r="B292" s="243"/>
      <c r="C292" s="244"/>
      <c r="D292" s="234" t="s">
        <v>152</v>
      </c>
      <c r="E292" s="245" t="s">
        <v>19</v>
      </c>
      <c r="F292" s="246" t="s">
        <v>1364</v>
      </c>
      <c r="G292" s="244"/>
      <c r="H292" s="247">
        <v>27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152</v>
      </c>
      <c r="AU292" s="253" t="s">
        <v>86</v>
      </c>
      <c r="AV292" s="14" t="s">
        <v>86</v>
      </c>
      <c r="AW292" s="14" t="s">
        <v>35</v>
      </c>
      <c r="AX292" s="14" t="s">
        <v>76</v>
      </c>
      <c r="AY292" s="253" t="s">
        <v>140</v>
      </c>
    </row>
    <row r="293" s="13" customFormat="1">
      <c r="A293" s="13"/>
      <c r="B293" s="232"/>
      <c r="C293" s="233"/>
      <c r="D293" s="234" t="s">
        <v>152</v>
      </c>
      <c r="E293" s="235" t="s">
        <v>19</v>
      </c>
      <c r="F293" s="236" t="s">
        <v>1383</v>
      </c>
      <c r="G293" s="233"/>
      <c r="H293" s="235" t="s">
        <v>19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152</v>
      </c>
      <c r="AU293" s="242" t="s">
        <v>86</v>
      </c>
      <c r="AV293" s="13" t="s">
        <v>84</v>
      </c>
      <c r="AW293" s="13" t="s">
        <v>35</v>
      </c>
      <c r="AX293" s="13" t="s">
        <v>76</v>
      </c>
      <c r="AY293" s="242" t="s">
        <v>140</v>
      </c>
    </row>
    <row r="294" s="14" customFormat="1">
      <c r="A294" s="14"/>
      <c r="B294" s="243"/>
      <c r="C294" s="244"/>
      <c r="D294" s="234" t="s">
        <v>152</v>
      </c>
      <c r="E294" s="245" t="s">
        <v>19</v>
      </c>
      <c r="F294" s="246" t="s">
        <v>1366</v>
      </c>
      <c r="G294" s="244"/>
      <c r="H294" s="247">
        <v>23.399999999999999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152</v>
      </c>
      <c r="AU294" s="253" t="s">
        <v>86</v>
      </c>
      <c r="AV294" s="14" t="s">
        <v>86</v>
      </c>
      <c r="AW294" s="14" t="s">
        <v>35</v>
      </c>
      <c r="AX294" s="14" t="s">
        <v>76</v>
      </c>
      <c r="AY294" s="253" t="s">
        <v>140</v>
      </c>
    </row>
    <row r="295" s="13" customFormat="1">
      <c r="A295" s="13"/>
      <c r="B295" s="232"/>
      <c r="C295" s="233"/>
      <c r="D295" s="234" t="s">
        <v>152</v>
      </c>
      <c r="E295" s="235" t="s">
        <v>19</v>
      </c>
      <c r="F295" s="236" t="s">
        <v>1384</v>
      </c>
      <c r="G295" s="233"/>
      <c r="H295" s="235" t="s">
        <v>19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152</v>
      </c>
      <c r="AU295" s="242" t="s">
        <v>86</v>
      </c>
      <c r="AV295" s="13" t="s">
        <v>84</v>
      </c>
      <c r="AW295" s="13" t="s">
        <v>35</v>
      </c>
      <c r="AX295" s="13" t="s">
        <v>76</v>
      </c>
      <c r="AY295" s="242" t="s">
        <v>140</v>
      </c>
    </row>
    <row r="296" s="14" customFormat="1">
      <c r="A296" s="14"/>
      <c r="B296" s="243"/>
      <c r="C296" s="244"/>
      <c r="D296" s="234" t="s">
        <v>152</v>
      </c>
      <c r="E296" s="245" t="s">
        <v>19</v>
      </c>
      <c r="F296" s="246" t="s">
        <v>1368</v>
      </c>
      <c r="G296" s="244"/>
      <c r="H296" s="247">
        <v>12.6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152</v>
      </c>
      <c r="AU296" s="253" t="s">
        <v>86</v>
      </c>
      <c r="AV296" s="14" t="s">
        <v>86</v>
      </c>
      <c r="AW296" s="14" t="s">
        <v>35</v>
      </c>
      <c r="AX296" s="14" t="s">
        <v>76</v>
      </c>
      <c r="AY296" s="253" t="s">
        <v>140</v>
      </c>
    </row>
    <row r="297" s="13" customFormat="1">
      <c r="A297" s="13"/>
      <c r="B297" s="232"/>
      <c r="C297" s="233"/>
      <c r="D297" s="234" t="s">
        <v>152</v>
      </c>
      <c r="E297" s="235" t="s">
        <v>19</v>
      </c>
      <c r="F297" s="236" t="s">
        <v>1385</v>
      </c>
      <c r="G297" s="233"/>
      <c r="H297" s="235" t="s">
        <v>19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152</v>
      </c>
      <c r="AU297" s="242" t="s">
        <v>86</v>
      </c>
      <c r="AV297" s="13" t="s">
        <v>84</v>
      </c>
      <c r="AW297" s="13" t="s">
        <v>35</v>
      </c>
      <c r="AX297" s="13" t="s">
        <v>76</v>
      </c>
      <c r="AY297" s="242" t="s">
        <v>140</v>
      </c>
    </row>
    <row r="298" s="14" customFormat="1">
      <c r="A298" s="14"/>
      <c r="B298" s="243"/>
      <c r="C298" s="244"/>
      <c r="D298" s="234" t="s">
        <v>152</v>
      </c>
      <c r="E298" s="245" t="s">
        <v>19</v>
      </c>
      <c r="F298" s="246" t="s">
        <v>1370</v>
      </c>
      <c r="G298" s="244"/>
      <c r="H298" s="247">
        <v>17.5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152</v>
      </c>
      <c r="AU298" s="253" t="s">
        <v>86</v>
      </c>
      <c r="AV298" s="14" t="s">
        <v>86</v>
      </c>
      <c r="AW298" s="14" t="s">
        <v>35</v>
      </c>
      <c r="AX298" s="14" t="s">
        <v>76</v>
      </c>
      <c r="AY298" s="253" t="s">
        <v>140</v>
      </c>
    </row>
    <row r="299" s="13" customFormat="1">
      <c r="A299" s="13"/>
      <c r="B299" s="232"/>
      <c r="C299" s="233"/>
      <c r="D299" s="234" t="s">
        <v>152</v>
      </c>
      <c r="E299" s="235" t="s">
        <v>19</v>
      </c>
      <c r="F299" s="236" t="s">
        <v>1392</v>
      </c>
      <c r="G299" s="233"/>
      <c r="H299" s="235" t="s">
        <v>19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152</v>
      </c>
      <c r="AU299" s="242" t="s">
        <v>86</v>
      </c>
      <c r="AV299" s="13" t="s">
        <v>84</v>
      </c>
      <c r="AW299" s="13" t="s">
        <v>35</v>
      </c>
      <c r="AX299" s="13" t="s">
        <v>76</v>
      </c>
      <c r="AY299" s="242" t="s">
        <v>140</v>
      </c>
    </row>
    <row r="300" s="14" customFormat="1">
      <c r="A300" s="14"/>
      <c r="B300" s="243"/>
      <c r="C300" s="244"/>
      <c r="D300" s="234" t="s">
        <v>152</v>
      </c>
      <c r="E300" s="245" t="s">
        <v>19</v>
      </c>
      <c r="F300" s="246" t="s">
        <v>1372</v>
      </c>
      <c r="G300" s="244"/>
      <c r="H300" s="247">
        <v>20.399999999999999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152</v>
      </c>
      <c r="AU300" s="253" t="s">
        <v>86</v>
      </c>
      <c r="AV300" s="14" t="s">
        <v>86</v>
      </c>
      <c r="AW300" s="14" t="s">
        <v>35</v>
      </c>
      <c r="AX300" s="14" t="s">
        <v>76</v>
      </c>
      <c r="AY300" s="253" t="s">
        <v>140</v>
      </c>
    </row>
    <row r="301" s="13" customFormat="1">
      <c r="A301" s="13"/>
      <c r="B301" s="232"/>
      <c r="C301" s="233"/>
      <c r="D301" s="234" t="s">
        <v>152</v>
      </c>
      <c r="E301" s="235" t="s">
        <v>19</v>
      </c>
      <c r="F301" s="236" t="s">
        <v>1387</v>
      </c>
      <c r="G301" s="233"/>
      <c r="H301" s="235" t="s">
        <v>19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152</v>
      </c>
      <c r="AU301" s="242" t="s">
        <v>86</v>
      </c>
      <c r="AV301" s="13" t="s">
        <v>84</v>
      </c>
      <c r="AW301" s="13" t="s">
        <v>35</v>
      </c>
      <c r="AX301" s="13" t="s">
        <v>76</v>
      </c>
      <c r="AY301" s="242" t="s">
        <v>140</v>
      </c>
    </row>
    <row r="302" s="14" customFormat="1">
      <c r="A302" s="14"/>
      <c r="B302" s="243"/>
      <c r="C302" s="244"/>
      <c r="D302" s="234" t="s">
        <v>152</v>
      </c>
      <c r="E302" s="245" t="s">
        <v>19</v>
      </c>
      <c r="F302" s="246" t="s">
        <v>1374</v>
      </c>
      <c r="G302" s="244"/>
      <c r="H302" s="247">
        <v>29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152</v>
      </c>
      <c r="AU302" s="253" t="s">
        <v>86</v>
      </c>
      <c r="AV302" s="14" t="s">
        <v>86</v>
      </c>
      <c r="AW302" s="14" t="s">
        <v>35</v>
      </c>
      <c r="AX302" s="14" t="s">
        <v>76</v>
      </c>
      <c r="AY302" s="253" t="s">
        <v>140</v>
      </c>
    </row>
    <row r="303" s="13" customFormat="1">
      <c r="A303" s="13"/>
      <c r="B303" s="232"/>
      <c r="C303" s="233"/>
      <c r="D303" s="234" t="s">
        <v>152</v>
      </c>
      <c r="E303" s="235" t="s">
        <v>19</v>
      </c>
      <c r="F303" s="236" t="s">
        <v>1388</v>
      </c>
      <c r="G303" s="233"/>
      <c r="H303" s="235" t="s">
        <v>19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152</v>
      </c>
      <c r="AU303" s="242" t="s">
        <v>86</v>
      </c>
      <c r="AV303" s="13" t="s">
        <v>84</v>
      </c>
      <c r="AW303" s="13" t="s">
        <v>35</v>
      </c>
      <c r="AX303" s="13" t="s">
        <v>76</v>
      </c>
      <c r="AY303" s="242" t="s">
        <v>140</v>
      </c>
    </row>
    <row r="304" s="14" customFormat="1">
      <c r="A304" s="14"/>
      <c r="B304" s="243"/>
      <c r="C304" s="244"/>
      <c r="D304" s="234" t="s">
        <v>152</v>
      </c>
      <c r="E304" s="245" t="s">
        <v>19</v>
      </c>
      <c r="F304" s="246" t="s">
        <v>1376</v>
      </c>
      <c r="G304" s="244"/>
      <c r="H304" s="247">
        <v>17.600000000000001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152</v>
      </c>
      <c r="AU304" s="253" t="s">
        <v>86</v>
      </c>
      <c r="AV304" s="14" t="s">
        <v>86</v>
      </c>
      <c r="AW304" s="14" t="s">
        <v>35</v>
      </c>
      <c r="AX304" s="14" t="s">
        <v>76</v>
      </c>
      <c r="AY304" s="253" t="s">
        <v>140</v>
      </c>
    </row>
    <row r="305" s="15" customFormat="1">
      <c r="A305" s="15"/>
      <c r="B305" s="254"/>
      <c r="C305" s="255"/>
      <c r="D305" s="234" t="s">
        <v>152</v>
      </c>
      <c r="E305" s="256" t="s">
        <v>19</v>
      </c>
      <c r="F305" s="257" t="s">
        <v>162</v>
      </c>
      <c r="G305" s="255"/>
      <c r="H305" s="258">
        <v>182.97999999999999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4" t="s">
        <v>152</v>
      </c>
      <c r="AU305" s="264" t="s">
        <v>86</v>
      </c>
      <c r="AV305" s="15" t="s">
        <v>148</v>
      </c>
      <c r="AW305" s="15" t="s">
        <v>35</v>
      </c>
      <c r="AX305" s="15" t="s">
        <v>84</v>
      </c>
      <c r="AY305" s="264" t="s">
        <v>140</v>
      </c>
    </row>
    <row r="306" s="14" customFormat="1">
      <c r="A306" s="14"/>
      <c r="B306" s="243"/>
      <c r="C306" s="244"/>
      <c r="D306" s="234" t="s">
        <v>152</v>
      </c>
      <c r="E306" s="244"/>
      <c r="F306" s="246" t="s">
        <v>1396</v>
      </c>
      <c r="G306" s="244"/>
      <c r="H306" s="247">
        <v>186.63999999999999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152</v>
      </c>
      <c r="AU306" s="253" t="s">
        <v>86</v>
      </c>
      <c r="AV306" s="14" t="s">
        <v>86</v>
      </c>
      <c r="AW306" s="14" t="s">
        <v>4</v>
      </c>
      <c r="AX306" s="14" t="s">
        <v>84</v>
      </c>
      <c r="AY306" s="253" t="s">
        <v>140</v>
      </c>
    </row>
    <row r="307" s="2" customFormat="1" ht="24.15" customHeight="1">
      <c r="A307" s="40"/>
      <c r="B307" s="41"/>
      <c r="C307" s="214" t="s">
        <v>412</v>
      </c>
      <c r="D307" s="214" t="s">
        <v>143</v>
      </c>
      <c r="E307" s="215" t="s">
        <v>1397</v>
      </c>
      <c r="F307" s="216" t="s">
        <v>1398</v>
      </c>
      <c r="G307" s="217" t="s">
        <v>535</v>
      </c>
      <c r="H307" s="276"/>
      <c r="I307" s="219"/>
      <c r="J307" s="220">
        <f>ROUND(I307*H307,2)</f>
        <v>0</v>
      </c>
      <c r="K307" s="216" t="s">
        <v>147</v>
      </c>
      <c r="L307" s="46"/>
      <c r="M307" s="221" t="s">
        <v>19</v>
      </c>
      <c r="N307" s="222" t="s">
        <v>47</v>
      </c>
      <c r="O307" s="86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418</v>
      </c>
      <c r="AT307" s="225" t="s">
        <v>143</v>
      </c>
      <c r="AU307" s="225" t="s">
        <v>86</v>
      </c>
      <c r="AY307" s="19" t="s">
        <v>140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84</v>
      </c>
      <c r="BK307" s="226">
        <f>ROUND(I307*H307,2)</f>
        <v>0</v>
      </c>
      <c r="BL307" s="19" t="s">
        <v>418</v>
      </c>
      <c r="BM307" s="225" t="s">
        <v>1399</v>
      </c>
    </row>
    <row r="308" s="2" customFormat="1">
      <c r="A308" s="40"/>
      <c r="B308" s="41"/>
      <c r="C308" s="42"/>
      <c r="D308" s="227" t="s">
        <v>150</v>
      </c>
      <c r="E308" s="42"/>
      <c r="F308" s="228" t="s">
        <v>1400</v>
      </c>
      <c r="G308" s="42"/>
      <c r="H308" s="42"/>
      <c r="I308" s="229"/>
      <c r="J308" s="42"/>
      <c r="K308" s="42"/>
      <c r="L308" s="46"/>
      <c r="M308" s="230"/>
      <c r="N308" s="231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150</v>
      </c>
      <c r="AU308" s="19" t="s">
        <v>86</v>
      </c>
    </row>
    <row r="309" s="12" customFormat="1" ht="22.8" customHeight="1">
      <c r="A309" s="12"/>
      <c r="B309" s="198"/>
      <c r="C309" s="199"/>
      <c r="D309" s="200" t="s">
        <v>75</v>
      </c>
      <c r="E309" s="212" t="s">
        <v>1401</v>
      </c>
      <c r="F309" s="212" t="s">
        <v>1402</v>
      </c>
      <c r="G309" s="199"/>
      <c r="H309" s="199"/>
      <c r="I309" s="202"/>
      <c r="J309" s="213">
        <f>BK309</f>
        <v>0</v>
      </c>
      <c r="K309" s="199"/>
      <c r="L309" s="204"/>
      <c r="M309" s="205"/>
      <c r="N309" s="206"/>
      <c r="O309" s="206"/>
      <c r="P309" s="207">
        <f>SUM(P310:P825)</f>
        <v>0</v>
      </c>
      <c r="Q309" s="206"/>
      <c r="R309" s="207">
        <f>SUM(R310:R825)</f>
        <v>4.0195418600000004</v>
      </c>
      <c r="S309" s="206"/>
      <c r="T309" s="208">
        <f>SUM(T310:T825)</f>
        <v>0.81057064000000001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9" t="s">
        <v>86</v>
      </c>
      <c r="AT309" s="210" t="s">
        <v>75</v>
      </c>
      <c r="AU309" s="210" t="s">
        <v>84</v>
      </c>
      <c r="AY309" s="209" t="s">
        <v>140</v>
      </c>
      <c r="BK309" s="211">
        <f>SUM(BK310:BK825)</f>
        <v>0</v>
      </c>
    </row>
    <row r="310" s="2" customFormat="1" ht="16.5" customHeight="1">
      <c r="A310" s="40"/>
      <c r="B310" s="41"/>
      <c r="C310" s="214" t="s">
        <v>418</v>
      </c>
      <c r="D310" s="214" t="s">
        <v>143</v>
      </c>
      <c r="E310" s="215" t="s">
        <v>1403</v>
      </c>
      <c r="F310" s="216" t="s">
        <v>1404</v>
      </c>
      <c r="G310" s="217" t="s">
        <v>146</v>
      </c>
      <c r="H310" s="218">
        <v>2614.7440000000001</v>
      </c>
      <c r="I310" s="219"/>
      <c r="J310" s="220">
        <f>ROUND(I310*H310,2)</f>
        <v>0</v>
      </c>
      <c r="K310" s="216" t="s">
        <v>19</v>
      </c>
      <c r="L310" s="46"/>
      <c r="M310" s="221" t="s">
        <v>19</v>
      </c>
      <c r="N310" s="222" t="s">
        <v>47</v>
      </c>
      <c r="O310" s="86"/>
      <c r="P310" s="223">
        <f>O310*H310</f>
        <v>0</v>
      </c>
      <c r="Q310" s="223">
        <v>0.001</v>
      </c>
      <c r="R310" s="223">
        <f>Q310*H310</f>
        <v>2.6147440000000004</v>
      </c>
      <c r="S310" s="223">
        <v>0.00031</v>
      </c>
      <c r="T310" s="224">
        <f>S310*H310</f>
        <v>0.81057064000000001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5" t="s">
        <v>418</v>
      </c>
      <c r="AT310" s="225" t="s">
        <v>143</v>
      </c>
      <c r="AU310" s="225" t="s">
        <v>86</v>
      </c>
      <c r="AY310" s="19" t="s">
        <v>140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9" t="s">
        <v>84</v>
      </c>
      <c r="BK310" s="226">
        <f>ROUND(I310*H310,2)</f>
        <v>0</v>
      </c>
      <c r="BL310" s="19" t="s">
        <v>418</v>
      </c>
      <c r="BM310" s="225" t="s">
        <v>1405</v>
      </c>
    </row>
    <row r="311" s="13" customFormat="1">
      <c r="A311" s="13"/>
      <c r="B311" s="232"/>
      <c r="C311" s="233"/>
      <c r="D311" s="234" t="s">
        <v>152</v>
      </c>
      <c r="E311" s="235" t="s">
        <v>19</v>
      </c>
      <c r="F311" s="236" t="s">
        <v>253</v>
      </c>
      <c r="G311" s="233"/>
      <c r="H311" s="235" t="s">
        <v>19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152</v>
      </c>
      <c r="AU311" s="242" t="s">
        <v>86</v>
      </c>
      <c r="AV311" s="13" t="s">
        <v>84</v>
      </c>
      <c r="AW311" s="13" t="s">
        <v>35</v>
      </c>
      <c r="AX311" s="13" t="s">
        <v>76</v>
      </c>
      <c r="AY311" s="242" t="s">
        <v>140</v>
      </c>
    </row>
    <row r="312" s="14" customFormat="1">
      <c r="A312" s="14"/>
      <c r="B312" s="243"/>
      <c r="C312" s="244"/>
      <c r="D312" s="234" t="s">
        <v>152</v>
      </c>
      <c r="E312" s="245" t="s">
        <v>19</v>
      </c>
      <c r="F312" s="246" t="s">
        <v>1406</v>
      </c>
      <c r="G312" s="244"/>
      <c r="H312" s="247">
        <v>82.079999999999998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152</v>
      </c>
      <c r="AU312" s="253" t="s">
        <v>86</v>
      </c>
      <c r="AV312" s="14" t="s">
        <v>86</v>
      </c>
      <c r="AW312" s="14" t="s">
        <v>35</v>
      </c>
      <c r="AX312" s="14" t="s">
        <v>76</v>
      </c>
      <c r="AY312" s="253" t="s">
        <v>140</v>
      </c>
    </row>
    <row r="313" s="13" customFormat="1">
      <c r="A313" s="13"/>
      <c r="B313" s="232"/>
      <c r="C313" s="233"/>
      <c r="D313" s="234" t="s">
        <v>152</v>
      </c>
      <c r="E313" s="235" t="s">
        <v>19</v>
      </c>
      <c r="F313" s="236" t="s">
        <v>173</v>
      </c>
      <c r="G313" s="233"/>
      <c r="H313" s="235" t="s">
        <v>19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152</v>
      </c>
      <c r="AU313" s="242" t="s">
        <v>86</v>
      </c>
      <c r="AV313" s="13" t="s">
        <v>84</v>
      </c>
      <c r="AW313" s="13" t="s">
        <v>35</v>
      </c>
      <c r="AX313" s="13" t="s">
        <v>76</v>
      </c>
      <c r="AY313" s="242" t="s">
        <v>140</v>
      </c>
    </row>
    <row r="314" s="14" customFormat="1">
      <c r="A314" s="14"/>
      <c r="B314" s="243"/>
      <c r="C314" s="244"/>
      <c r="D314" s="234" t="s">
        <v>152</v>
      </c>
      <c r="E314" s="245" t="s">
        <v>19</v>
      </c>
      <c r="F314" s="246" t="s">
        <v>303</v>
      </c>
      <c r="G314" s="244"/>
      <c r="H314" s="247">
        <v>1.6799999999999999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152</v>
      </c>
      <c r="AU314" s="253" t="s">
        <v>86</v>
      </c>
      <c r="AV314" s="14" t="s">
        <v>86</v>
      </c>
      <c r="AW314" s="14" t="s">
        <v>35</v>
      </c>
      <c r="AX314" s="14" t="s">
        <v>76</v>
      </c>
      <c r="AY314" s="253" t="s">
        <v>140</v>
      </c>
    </row>
    <row r="315" s="13" customFormat="1">
      <c r="A315" s="13"/>
      <c r="B315" s="232"/>
      <c r="C315" s="233"/>
      <c r="D315" s="234" t="s">
        <v>152</v>
      </c>
      <c r="E315" s="235" t="s">
        <v>19</v>
      </c>
      <c r="F315" s="236" t="s">
        <v>255</v>
      </c>
      <c r="G315" s="233"/>
      <c r="H315" s="235" t="s">
        <v>19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152</v>
      </c>
      <c r="AU315" s="242" t="s">
        <v>86</v>
      </c>
      <c r="AV315" s="13" t="s">
        <v>84</v>
      </c>
      <c r="AW315" s="13" t="s">
        <v>35</v>
      </c>
      <c r="AX315" s="13" t="s">
        <v>76</v>
      </c>
      <c r="AY315" s="242" t="s">
        <v>140</v>
      </c>
    </row>
    <row r="316" s="14" customFormat="1">
      <c r="A316" s="14"/>
      <c r="B316" s="243"/>
      <c r="C316" s="244"/>
      <c r="D316" s="234" t="s">
        <v>152</v>
      </c>
      <c r="E316" s="245" t="s">
        <v>19</v>
      </c>
      <c r="F316" s="246" t="s">
        <v>1407</v>
      </c>
      <c r="G316" s="244"/>
      <c r="H316" s="247">
        <v>17.472000000000001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152</v>
      </c>
      <c r="AU316" s="253" t="s">
        <v>86</v>
      </c>
      <c r="AV316" s="14" t="s">
        <v>86</v>
      </c>
      <c r="AW316" s="14" t="s">
        <v>35</v>
      </c>
      <c r="AX316" s="14" t="s">
        <v>76</v>
      </c>
      <c r="AY316" s="253" t="s">
        <v>140</v>
      </c>
    </row>
    <row r="317" s="13" customFormat="1">
      <c r="A317" s="13"/>
      <c r="B317" s="232"/>
      <c r="C317" s="233"/>
      <c r="D317" s="234" t="s">
        <v>152</v>
      </c>
      <c r="E317" s="235" t="s">
        <v>19</v>
      </c>
      <c r="F317" s="236" t="s">
        <v>175</v>
      </c>
      <c r="G317" s="233"/>
      <c r="H317" s="235" t="s">
        <v>19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152</v>
      </c>
      <c r="AU317" s="242" t="s">
        <v>86</v>
      </c>
      <c r="AV317" s="13" t="s">
        <v>84</v>
      </c>
      <c r="AW317" s="13" t="s">
        <v>35</v>
      </c>
      <c r="AX317" s="13" t="s">
        <v>76</v>
      </c>
      <c r="AY317" s="242" t="s">
        <v>140</v>
      </c>
    </row>
    <row r="318" s="14" customFormat="1">
      <c r="A318" s="14"/>
      <c r="B318" s="243"/>
      <c r="C318" s="244"/>
      <c r="D318" s="234" t="s">
        <v>152</v>
      </c>
      <c r="E318" s="245" t="s">
        <v>19</v>
      </c>
      <c r="F318" s="246" t="s">
        <v>305</v>
      </c>
      <c r="G318" s="244"/>
      <c r="H318" s="247">
        <v>22.562000000000001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152</v>
      </c>
      <c r="AU318" s="253" t="s">
        <v>86</v>
      </c>
      <c r="AV318" s="14" t="s">
        <v>86</v>
      </c>
      <c r="AW318" s="14" t="s">
        <v>35</v>
      </c>
      <c r="AX318" s="14" t="s">
        <v>76</v>
      </c>
      <c r="AY318" s="253" t="s">
        <v>140</v>
      </c>
    </row>
    <row r="319" s="13" customFormat="1">
      <c r="A319" s="13"/>
      <c r="B319" s="232"/>
      <c r="C319" s="233"/>
      <c r="D319" s="234" t="s">
        <v>152</v>
      </c>
      <c r="E319" s="235" t="s">
        <v>19</v>
      </c>
      <c r="F319" s="236" t="s">
        <v>218</v>
      </c>
      <c r="G319" s="233"/>
      <c r="H319" s="235" t="s">
        <v>19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152</v>
      </c>
      <c r="AU319" s="242" t="s">
        <v>86</v>
      </c>
      <c r="AV319" s="13" t="s">
        <v>84</v>
      </c>
      <c r="AW319" s="13" t="s">
        <v>35</v>
      </c>
      <c r="AX319" s="13" t="s">
        <v>76</v>
      </c>
      <c r="AY319" s="242" t="s">
        <v>140</v>
      </c>
    </row>
    <row r="320" s="14" customFormat="1">
      <c r="A320" s="14"/>
      <c r="B320" s="243"/>
      <c r="C320" s="244"/>
      <c r="D320" s="234" t="s">
        <v>152</v>
      </c>
      <c r="E320" s="245" t="s">
        <v>19</v>
      </c>
      <c r="F320" s="246" t="s">
        <v>1408</v>
      </c>
      <c r="G320" s="244"/>
      <c r="H320" s="247">
        <v>55.481000000000002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152</v>
      </c>
      <c r="AU320" s="253" t="s">
        <v>86</v>
      </c>
      <c r="AV320" s="14" t="s">
        <v>86</v>
      </c>
      <c r="AW320" s="14" t="s">
        <v>35</v>
      </c>
      <c r="AX320" s="14" t="s">
        <v>76</v>
      </c>
      <c r="AY320" s="253" t="s">
        <v>140</v>
      </c>
    </row>
    <row r="321" s="13" customFormat="1">
      <c r="A321" s="13"/>
      <c r="B321" s="232"/>
      <c r="C321" s="233"/>
      <c r="D321" s="234" t="s">
        <v>152</v>
      </c>
      <c r="E321" s="235" t="s">
        <v>19</v>
      </c>
      <c r="F321" s="236" t="s">
        <v>177</v>
      </c>
      <c r="G321" s="233"/>
      <c r="H321" s="235" t="s">
        <v>19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152</v>
      </c>
      <c r="AU321" s="242" t="s">
        <v>86</v>
      </c>
      <c r="AV321" s="13" t="s">
        <v>84</v>
      </c>
      <c r="AW321" s="13" t="s">
        <v>35</v>
      </c>
      <c r="AX321" s="13" t="s">
        <v>76</v>
      </c>
      <c r="AY321" s="242" t="s">
        <v>140</v>
      </c>
    </row>
    <row r="322" s="14" customFormat="1">
      <c r="A322" s="14"/>
      <c r="B322" s="243"/>
      <c r="C322" s="244"/>
      <c r="D322" s="234" t="s">
        <v>152</v>
      </c>
      <c r="E322" s="245" t="s">
        <v>19</v>
      </c>
      <c r="F322" s="246" t="s">
        <v>307</v>
      </c>
      <c r="G322" s="244"/>
      <c r="H322" s="247">
        <v>22.928999999999998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152</v>
      </c>
      <c r="AU322" s="253" t="s">
        <v>86</v>
      </c>
      <c r="AV322" s="14" t="s">
        <v>86</v>
      </c>
      <c r="AW322" s="14" t="s">
        <v>35</v>
      </c>
      <c r="AX322" s="14" t="s">
        <v>76</v>
      </c>
      <c r="AY322" s="253" t="s">
        <v>140</v>
      </c>
    </row>
    <row r="323" s="13" customFormat="1">
      <c r="A323" s="13"/>
      <c r="B323" s="232"/>
      <c r="C323" s="233"/>
      <c r="D323" s="234" t="s">
        <v>152</v>
      </c>
      <c r="E323" s="235" t="s">
        <v>19</v>
      </c>
      <c r="F323" s="236" t="s">
        <v>258</v>
      </c>
      <c r="G323" s="233"/>
      <c r="H323" s="235" t="s">
        <v>19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152</v>
      </c>
      <c r="AU323" s="242" t="s">
        <v>86</v>
      </c>
      <c r="AV323" s="13" t="s">
        <v>84</v>
      </c>
      <c r="AW323" s="13" t="s">
        <v>35</v>
      </c>
      <c r="AX323" s="13" t="s">
        <v>76</v>
      </c>
      <c r="AY323" s="242" t="s">
        <v>140</v>
      </c>
    </row>
    <row r="324" s="14" customFormat="1">
      <c r="A324" s="14"/>
      <c r="B324" s="243"/>
      <c r="C324" s="244"/>
      <c r="D324" s="234" t="s">
        <v>152</v>
      </c>
      <c r="E324" s="245" t="s">
        <v>19</v>
      </c>
      <c r="F324" s="246" t="s">
        <v>1409</v>
      </c>
      <c r="G324" s="244"/>
      <c r="H324" s="247">
        <v>52.886000000000003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152</v>
      </c>
      <c r="AU324" s="253" t="s">
        <v>86</v>
      </c>
      <c r="AV324" s="14" t="s">
        <v>86</v>
      </c>
      <c r="AW324" s="14" t="s">
        <v>35</v>
      </c>
      <c r="AX324" s="14" t="s">
        <v>76</v>
      </c>
      <c r="AY324" s="253" t="s">
        <v>140</v>
      </c>
    </row>
    <row r="325" s="13" customFormat="1">
      <c r="A325" s="13"/>
      <c r="B325" s="232"/>
      <c r="C325" s="233"/>
      <c r="D325" s="234" t="s">
        <v>152</v>
      </c>
      <c r="E325" s="235" t="s">
        <v>19</v>
      </c>
      <c r="F325" s="236" t="s">
        <v>154</v>
      </c>
      <c r="G325" s="233"/>
      <c r="H325" s="235" t="s">
        <v>19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152</v>
      </c>
      <c r="AU325" s="242" t="s">
        <v>86</v>
      </c>
      <c r="AV325" s="13" t="s">
        <v>84</v>
      </c>
      <c r="AW325" s="13" t="s">
        <v>35</v>
      </c>
      <c r="AX325" s="13" t="s">
        <v>76</v>
      </c>
      <c r="AY325" s="242" t="s">
        <v>140</v>
      </c>
    </row>
    <row r="326" s="14" customFormat="1">
      <c r="A326" s="14"/>
      <c r="B326" s="243"/>
      <c r="C326" s="244"/>
      <c r="D326" s="234" t="s">
        <v>152</v>
      </c>
      <c r="E326" s="245" t="s">
        <v>19</v>
      </c>
      <c r="F326" s="246" t="s">
        <v>309</v>
      </c>
      <c r="G326" s="244"/>
      <c r="H326" s="247">
        <v>51.917999999999999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152</v>
      </c>
      <c r="AU326" s="253" t="s">
        <v>86</v>
      </c>
      <c r="AV326" s="14" t="s">
        <v>86</v>
      </c>
      <c r="AW326" s="14" t="s">
        <v>35</v>
      </c>
      <c r="AX326" s="14" t="s">
        <v>76</v>
      </c>
      <c r="AY326" s="253" t="s">
        <v>140</v>
      </c>
    </row>
    <row r="327" s="13" customFormat="1">
      <c r="A327" s="13"/>
      <c r="B327" s="232"/>
      <c r="C327" s="233"/>
      <c r="D327" s="234" t="s">
        <v>152</v>
      </c>
      <c r="E327" s="235" t="s">
        <v>19</v>
      </c>
      <c r="F327" s="236" t="s">
        <v>221</v>
      </c>
      <c r="G327" s="233"/>
      <c r="H327" s="235" t="s">
        <v>19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152</v>
      </c>
      <c r="AU327" s="242" t="s">
        <v>86</v>
      </c>
      <c r="AV327" s="13" t="s">
        <v>84</v>
      </c>
      <c r="AW327" s="13" t="s">
        <v>35</v>
      </c>
      <c r="AX327" s="13" t="s">
        <v>76</v>
      </c>
      <c r="AY327" s="242" t="s">
        <v>140</v>
      </c>
    </row>
    <row r="328" s="14" customFormat="1">
      <c r="A328" s="14"/>
      <c r="B328" s="243"/>
      <c r="C328" s="244"/>
      <c r="D328" s="234" t="s">
        <v>152</v>
      </c>
      <c r="E328" s="245" t="s">
        <v>19</v>
      </c>
      <c r="F328" s="246" t="s">
        <v>1410</v>
      </c>
      <c r="G328" s="244"/>
      <c r="H328" s="247">
        <v>81.275000000000006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152</v>
      </c>
      <c r="AU328" s="253" t="s">
        <v>86</v>
      </c>
      <c r="AV328" s="14" t="s">
        <v>86</v>
      </c>
      <c r="AW328" s="14" t="s">
        <v>35</v>
      </c>
      <c r="AX328" s="14" t="s">
        <v>76</v>
      </c>
      <c r="AY328" s="253" t="s">
        <v>140</v>
      </c>
    </row>
    <row r="329" s="13" customFormat="1">
      <c r="A329" s="13"/>
      <c r="B329" s="232"/>
      <c r="C329" s="233"/>
      <c r="D329" s="234" t="s">
        <v>152</v>
      </c>
      <c r="E329" s="235" t="s">
        <v>19</v>
      </c>
      <c r="F329" s="236" t="s">
        <v>180</v>
      </c>
      <c r="G329" s="233"/>
      <c r="H329" s="235" t="s">
        <v>19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152</v>
      </c>
      <c r="AU329" s="242" t="s">
        <v>86</v>
      </c>
      <c r="AV329" s="13" t="s">
        <v>84</v>
      </c>
      <c r="AW329" s="13" t="s">
        <v>35</v>
      </c>
      <c r="AX329" s="13" t="s">
        <v>76</v>
      </c>
      <c r="AY329" s="242" t="s">
        <v>140</v>
      </c>
    </row>
    <row r="330" s="14" customFormat="1">
      <c r="A330" s="14"/>
      <c r="B330" s="243"/>
      <c r="C330" s="244"/>
      <c r="D330" s="234" t="s">
        <v>152</v>
      </c>
      <c r="E330" s="245" t="s">
        <v>19</v>
      </c>
      <c r="F330" s="246" t="s">
        <v>311</v>
      </c>
      <c r="G330" s="244"/>
      <c r="H330" s="247">
        <v>16.010000000000002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152</v>
      </c>
      <c r="AU330" s="253" t="s">
        <v>86</v>
      </c>
      <c r="AV330" s="14" t="s">
        <v>86</v>
      </c>
      <c r="AW330" s="14" t="s">
        <v>35</v>
      </c>
      <c r="AX330" s="14" t="s">
        <v>76</v>
      </c>
      <c r="AY330" s="253" t="s">
        <v>140</v>
      </c>
    </row>
    <row r="331" s="13" customFormat="1">
      <c r="A331" s="13"/>
      <c r="B331" s="232"/>
      <c r="C331" s="233"/>
      <c r="D331" s="234" t="s">
        <v>152</v>
      </c>
      <c r="E331" s="235" t="s">
        <v>19</v>
      </c>
      <c r="F331" s="236" t="s">
        <v>261</v>
      </c>
      <c r="G331" s="233"/>
      <c r="H331" s="235" t="s">
        <v>19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152</v>
      </c>
      <c r="AU331" s="242" t="s">
        <v>86</v>
      </c>
      <c r="AV331" s="13" t="s">
        <v>84</v>
      </c>
      <c r="AW331" s="13" t="s">
        <v>35</v>
      </c>
      <c r="AX331" s="13" t="s">
        <v>76</v>
      </c>
      <c r="AY331" s="242" t="s">
        <v>140</v>
      </c>
    </row>
    <row r="332" s="14" customFormat="1">
      <c r="A332" s="14"/>
      <c r="B332" s="243"/>
      <c r="C332" s="244"/>
      <c r="D332" s="234" t="s">
        <v>152</v>
      </c>
      <c r="E332" s="245" t="s">
        <v>19</v>
      </c>
      <c r="F332" s="246" t="s">
        <v>1411</v>
      </c>
      <c r="G332" s="244"/>
      <c r="H332" s="247">
        <v>76.128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152</v>
      </c>
      <c r="AU332" s="253" t="s">
        <v>86</v>
      </c>
      <c r="AV332" s="14" t="s">
        <v>86</v>
      </c>
      <c r="AW332" s="14" t="s">
        <v>35</v>
      </c>
      <c r="AX332" s="14" t="s">
        <v>76</v>
      </c>
      <c r="AY332" s="253" t="s">
        <v>140</v>
      </c>
    </row>
    <row r="333" s="13" customFormat="1">
      <c r="A333" s="13"/>
      <c r="B333" s="232"/>
      <c r="C333" s="233"/>
      <c r="D333" s="234" t="s">
        <v>152</v>
      </c>
      <c r="E333" s="235" t="s">
        <v>19</v>
      </c>
      <c r="F333" s="236" t="s">
        <v>182</v>
      </c>
      <c r="G333" s="233"/>
      <c r="H333" s="235" t="s">
        <v>19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152</v>
      </c>
      <c r="AU333" s="242" t="s">
        <v>86</v>
      </c>
      <c r="AV333" s="13" t="s">
        <v>84</v>
      </c>
      <c r="AW333" s="13" t="s">
        <v>35</v>
      </c>
      <c r="AX333" s="13" t="s">
        <v>76</v>
      </c>
      <c r="AY333" s="242" t="s">
        <v>140</v>
      </c>
    </row>
    <row r="334" s="14" customFormat="1">
      <c r="A334" s="14"/>
      <c r="B334" s="243"/>
      <c r="C334" s="244"/>
      <c r="D334" s="234" t="s">
        <v>152</v>
      </c>
      <c r="E334" s="245" t="s">
        <v>19</v>
      </c>
      <c r="F334" s="246" t="s">
        <v>313</v>
      </c>
      <c r="G334" s="244"/>
      <c r="H334" s="247">
        <v>44.840000000000003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152</v>
      </c>
      <c r="AU334" s="253" t="s">
        <v>86</v>
      </c>
      <c r="AV334" s="14" t="s">
        <v>86</v>
      </c>
      <c r="AW334" s="14" t="s">
        <v>35</v>
      </c>
      <c r="AX334" s="14" t="s">
        <v>76</v>
      </c>
      <c r="AY334" s="253" t="s">
        <v>140</v>
      </c>
    </row>
    <row r="335" s="13" customFormat="1">
      <c r="A335" s="13"/>
      <c r="B335" s="232"/>
      <c r="C335" s="233"/>
      <c r="D335" s="234" t="s">
        <v>152</v>
      </c>
      <c r="E335" s="235" t="s">
        <v>19</v>
      </c>
      <c r="F335" s="236" t="s">
        <v>223</v>
      </c>
      <c r="G335" s="233"/>
      <c r="H335" s="235" t="s">
        <v>19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152</v>
      </c>
      <c r="AU335" s="242" t="s">
        <v>86</v>
      </c>
      <c r="AV335" s="13" t="s">
        <v>84</v>
      </c>
      <c r="AW335" s="13" t="s">
        <v>35</v>
      </c>
      <c r="AX335" s="13" t="s">
        <v>76</v>
      </c>
      <c r="AY335" s="242" t="s">
        <v>140</v>
      </c>
    </row>
    <row r="336" s="14" customFormat="1">
      <c r="A336" s="14"/>
      <c r="B336" s="243"/>
      <c r="C336" s="244"/>
      <c r="D336" s="234" t="s">
        <v>152</v>
      </c>
      <c r="E336" s="245" t="s">
        <v>19</v>
      </c>
      <c r="F336" s="246" t="s">
        <v>1412</v>
      </c>
      <c r="G336" s="244"/>
      <c r="H336" s="247">
        <v>76.439999999999998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152</v>
      </c>
      <c r="AU336" s="253" t="s">
        <v>86</v>
      </c>
      <c r="AV336" s="14" t="s">
        <v>86</v>
      </c>
      <c r="AW336" s="14" t="s">
        <v>35</v>
      </c>
      <c r="AX336" s="14" t="s">
        <v>76</v>
      </c>
      <c r="AY336" s="253" t="s">
        <v>140</v>
      </c>
    </row>
    <row r="337" s="13" customFormat="1">
      <c r="A337" s="13"/>
      <c r="B337" s="232"/>
      <c r="C337" s="233"/>
      <c r="D337" s="234" t="s">
        <v>152</v>
      </c>
      <c r="E337" s="235" t="s">
        <v>19</v>
      </c>
      <c r="F337" s="236" t="s">
        <v>184</v>
      </c>
      <c r="G337" s="233"/>
      <c r="H337" s="235" t="s">
        <v>19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152</v>
      </c>
      <c r="AU337" s="242" t="s">
        <v>86</v>
      </c>
      <c r="AV337" s="13" t="s">
        <v>84</v>
      </c>
      <c r="AW337" s="13" t="s">
        <v>35</v>
      </c>
      <c r="AX337" s="13" t="s">
        <v>76</v>
      </c>
      <c r="AY337" s="242" t="s">
        <v>140</v>
      </c>
    </row>
    <row r="338" s="14" customFormat="1">
      <c r="A338" s="14"/>
      <c r="B338" s="243"/>
      <c r="C338" s="244"/>
      <c r="D338" s="234" t="s">
        <v>152</v>
      </c>
      <c r="E338" s="245" t="s">
        <v>19</v>
      </c>
      <c r="F338" s="246" t="s">
        <v>315</v>
      </c>
      <c r="G338" s="244"/>
      <c r="H338" s="247">
        <v>29.800000000000001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152</v>
      </c>
      <c r="AU338" s="253" t="s">
        <v>86</v>
      </c>
      <c r="AV338" s="14" t="s">
        <v>86</v>
      </c>
      <c r="AW338" s="14" t="s">
        <v>35</v>
      </c>
      <c r="AX338" s="14" t="s">
        <v>76</v>
      </c>
      <c r="AY338" s="253" t="s">
        <v>140</v>
      </c>
    </row>
    <row r="339" s="13" customFormat="1">
      <c r="A339" s="13"/>
      <c r="B339" s="232"/>
      <c r="C339" s="233"/>
      <c r="D339" s="234" t="s">
        <v>152</v>
      </c>
      <c r="E339" s="235" t="s">
        <v>19</v>
      </c>
      <c r="F339" s="236" t="s">
        <v>264</v>
      </c>
      <c r="G339" s="233"/>
      <c r="H339" s="235" t="s">
        <v>19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152</v>
      </c>
      <c r="AU339" s="242" t="s">
        <v>86</v>
      </c>
      <c r="AV339" s="13" t="s">
        <v>84</v>
      </c>
      <c r="AW339" s="13" t="s">
        <v>35</v>
      </c>
      <c r="AX339" s="13" t="s">
        <v>76</v>
      </c>
      <c r="AY339" s="242" t="s">
        <v>140</v>
      </c>
    </row>
    <row r="340" s="14" customFormat="1">
      <c r="A340" s="14"/>
      <c r="B340" s="243"/>
      <c r="C340" s="244"/>
      <c r="D340" s="234" t="s">
        <v>152</v>
      </c>
      <c r="E340" s="245" t="s">
        <v>19</v>
      </c>
      <c r="F340" s="246" t="s">
        <v>1413</v>
      </c>
      <c r="G340" s="244"/>
      <c r="H340" s="247">
        <v>74.879999999999995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152</v>
      </c>
      <c r="AU340" s="253" t="s">
        <v>86</v>
      </c>
      <c r="AV340" s="14" t="s">
        <v>86</v>
      </c>
      <c r="AW340" s="14" t="s">
        <v>35</v>
      </c>
      <c r="AX340" s="14" t="s">
        <v>76</v>
      </c>
      <c r="AY340" s="253" t="s">
        <v>140</v>
      </c>
    </row>
    <row r="341" s="13" customFormat="1">
      <c r="A341" s="13"/>
      <c r="B341" s="232"/>
      <c r="C341" s="233"/>
      <c r="D341" s="234" t="s">
        <v>152</v>
      </c>
      <c r="E341" s="235" t="s">
        <v>19</v>
      </c>
      <c r="F341" s="236" t="s">
        <v>1414</v>
      </c>
      <c r="G341" s="233"/>
      <c r="H341" s="235" t="s">
        <v>19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152</v>
      </c>
      <c r="AU341" s="242" t="s">
        <v>86</v>
      </c>
      <c r="AV341" s="13" t="s">
        <v>84</v>
      </c>
      <c r="AW341" s="13" t="s">
        <v>35</v>
      </c>
      <c r="AX341" s="13" t="s">
        <v>76</v>
      </c>
      <c r="AY341" s="242" t="s">
        <v>140</v>
      </c>
    </row>
    <row r="342" s="14" customFormat="1">
      <c r="A342" s="14"/>
      <c r="B342" s="243"/>
      <c r="C342" s="244"/>
      <c r="D342" s="234" t="s">
        <v>152</v>
      </c>
      <c r="E342" s="245" t="s">
        <v>19</v>
      </c>
      <c r="F342" s="246" t="s">
        <v>311</v>
      </c>
      <c r="G342" s="244"/>
      <c r="H342" s="247">
        <v>16.010000000000002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152</v>
      </c>
      <c r="AU342" s="253" t="s">
        <v>86</v>
      </c>
      <c r="AV342" s="14" t="s">
        <v>86</v>
      </c>
      <c r="AW342" s="14" t="s">
        <v>35</v>
      </c>
      <c r="AX342" s="14" t="s">
        <v>76</v>
      </c>
      <c r="AY342" s="253" t="s">
        <v>140</v>
      </c>
    </row>
    <row r="343" s="13" customFormat="1">
      <c r="A343" s="13"/>
      <c r="B343" s="232"/>
      <c r="C343" s="233"/>
      <c r="D343" s="234" t="s">
        <v>152</v>
      </c>
      <c r="E343" s="235" t="s">
        <v>19</v>
      </c>
      <c r="F343" s="236" t="s">
        <v>1415</v>
      </c>
      <c r="G343" s="233"/>
      <c r="H343" s="235" t="s">
        <v>19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152</v>
      </c>
      <c r="AU343" s="242" t="s">
        <v>86</v>
      </c>
      <c r="AV343" s="13" t="s">
        <v>84</v>
      </c>
      <c r="AW343" s="13" t="s">
        <v>35</v>
      </c>
      <c r="AX343" s="13" t="s">
        <v>76</v>
      </c>
      <c r="AY343" s="242" t="s">
        <v>140</v>
      </c>
    </row>
    <row r="344" s="14" customFormat="1">
      <c r="A344" s="14"/>
      <c r="B344" s="243"/>
      <c r="C344" s="244"/>
      <c r="D344" s="234" t="s">
        <v>152</v>
      </c>
      <c r="E344" s="245" t="s">
        <v>19</v>
      </c>
      <c r="F344" s="246" t="s">
        <v>1411</v>
      </c>
      <c r="G344" s="244"/>
      <c r="H344" s="247">
        <v>76.128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152</v>
      </c>
      <c r="AU344" s="253" t="s">
        <v>86</v>
      </c>
      <c r="AV344" s="14" t="s">
        <v>86</v>
      </c>
      <c r="AW344" s="14" t="s">
        <v>35</v>
      </c>
      <c r="AX344" s="14" t="s">
        <v>76</v>
      </c>
      <c r="AY344" s="253" t="s">
        <v>140</v>
      </c>
    </row>
    <row r="345" s="13" customFormat="1">
      <c r="A345" s="13"/>
      <c r="B345" s="232"/>
      <c r="C345" s="233"/>
      <c r="D345" s="234" t="s">
        <v>152</v>
      </c>
      <c r="E345" s="235" t="s">
        <v>19</v>
      </c>
      <c r="F345" s="236" t="s">
        <v>186</v>
      </c>
      <c r="G345" s="233"/>
      <c r="H345" s="235" t="s">
        <v>19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152</v>
      </c>
      <c r="AU345" s="242" t="s">
        <v>86</v>
      </c>
      <c r="AV345" s="13" t="s">
        <v>84</v>
      </c>
      <c r="AW345" s="13" t="s">
        <v>35</v>
      </c>
      <c r="AX345" s="13" t="s">
        <v>76</v>
      </c>
      <c r="AY345" s="242" t="s">
        <v>140</v>
      </c>
    </row>
    <row r="346" s="14" customFormat="1">
      <c r="A346" s="14"/>
      <c r="B346" s="243"/>
      <c r="C346" s="244"/>
      <c r="D346" s="234" t="s">
        <v>152</v>
      </c>
      <c r="E346" s="245" t="s">
        <v>19</v>
      </c>
      <c r="F346" s="246" t="s">
        <v>318</v>
      </c>
      <c r="G346" s="244"/>
      <c r="H346" s="247">
        <v>26.5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152</v>
      </c>
      <c r="AU346" s="253" t="s">
        <v>86</v>
      </c>
      <c r="AV346" s="14" t="s">
        <v>86</v>
      </c>
      <c r="AW346" s="14" t="s">
        <v>35</v>
      </c>
      <c r="AX346" s="14" t="s">
        <v>76</v>
      </c>
      <c r="AY346" s="253" t="s">
        <v>140</v>
      </c>
    </row>
    <row r="347" s="13" customFormat="1">
      <c r="A347" s="13"/>
      <c r="B347" s="232"/>
      <c r="C347" s="233"/>
      <c r="D347" s="234" t="s">
        <v>152</v>
      </c>
      <c r="E347" s="235" t="s">
        <v>19</v>
      </c>
      <c r="F347" s="236" t="s">
        <v>266</v>
      </c>
      <c r="G347" s="233"/>
      <c r="H347" s="235" t="s">
        <v>19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152</v>
      </c>
      <c r="AU347" s="242" t="s">
        <v>86</v>
      </c>
      <c r="AV347" s="13" t="s">
        <v>84</v>
      </c>
      <c r="AW347" s="13" t="s">
        <v>35</v>
      </c>
      <c r="AX347" s="13" t="s">
        <v>76</v>
      </c>
      <c r="AY347" s="242" t="s">
        <v>140</v>
      </c>
    </row>
    <row r="348" s="14" customFormat="1">
      <c r="A348" s="14"/>
      <c r="B348" s="243"/>
      <c r="C348" s="244"/>
      <c r="D348" s="234" t="s">
        <v>152</v>
      </c>
      <c r="E348" s="245" t="s">
        <v>19</v>
      </c>
      <c r="F348" s="246" t="s">
        <v>1416</v>
      </c>
      <c r="G348" s="244"/>
      <c r="H348" s="247">
        <v>66.144000000000005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152</v>
      </c>
      <c r="AU348" s="253" t="s">
        <v>86</v>
      </c>
      <c r="AV348" s="14" t="s">
        <v>86</v>
      </c>
      <c r="AW348" s="14" t="s">
        <v>35</v>
      </c>
      <c r="AX348" s="14" t="s">
        <v>76</v>
      </c>
      <c r="AY348" s="253" t="s">
        <v>140</v>
      </c>
    </row>
    <row r="349" s="13" customFormat="1">
      <c r="A349" s="13"/>
      <c r="B349" s="232"/>
      <c r="C349" s="233"/>
      <c r="D349" s="234" t="s">
        <v>152</v>
      </c>
      <c r="E349" s="235" t="s">
        <v>19</v>
      </c>
      <c r="F349" s="236" t="s">
        <v>188</v>
      </c>
      <c r="G349" s="233"/>
      <c r="H349" s="235" t="s">
        <v>19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152</v>
      </c>
      <c r="AU349" s="242" t="s">
        <v>86</v>
      </c>
      <c r="AV349" s="13" t="s">
        <v>84</v>
      </c>
      <c r="AW349" s="13" t="s">
        <v>35</v>
      </c>
      <c r="AX349" s="13" t="s">
        <v>76</v>
      </c>
      <c r="AY349" s="242" t="s">
        <v>140</v>
      </c>
    </row>
    <row r="350" s="14" customFormat="1">
      <c r="A350" s="14"/>
      <c r="B350" s="243"/>
      <c r="C350" s="244"/>
      <c r="D350" s="234" t="s">
        <v>152</v>
      </c>
      <c r="E350" s="245" t="s">
        <v>19</v>
      </c>
      <c r="F350" s="246" t="s">
        <v>320</v>
      </c>
      <c r="G350" s="244"/>
      <c r="H350" s="247">
        <v>122.55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152</v>
      </c>
      <c r="AU350" s="253" t="s">
        <v>86</v>
      </c>
      <c r="AV350" s="14" t="s">
        <v>86</v>
      </c>
      <c r="AW350" s="14" t="s">
        <v>35</v>
      </c>
      <c r="AX350" s="14" t="s">
        <v>76</v>
      </c>
      <c r="AY350" s="253" t="s">
        <v>140</v>
      </c>
    </row>
    <row r="351" s="13" customFormat="1">
      <c r="A351" s="13"/>
      <c r="B351" s="232"/>
      <c r="C351" s="233"/>
      <c r="D351" s="234" t="s">
        <v>152</v>
      </c>
      <c r="E351" s="235" t="s">
        <v>19</v>
      </c>
      <c r="F351" s="236" t="s">
        <v>268</v>
      </c>
      <c r="G351" s="233"/>
      <c r="H351" s="235" t="s">
        <v>19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152</v>
      </c>
      <c r="AU351" s="242" t="s">
        <v>86</v>
      </c>
      <c r="AV351" s="13" t="s">
        <v>84</v>
      </c>
      <c r="AW351" s="13" t="s">
        <v>35</v>
      </c>
      <c r="AX351" s="13" t="s">
        <v>76</v>
      </c>
      <c r="AY351" s="242" t="s">
        <v>140</v>
      </c>
    </row>
    <row r="352" s="14" customFormat="1">
      <c r="A352" s="14"/>
      <c r="B352" s="243"/>
      <c r="C352" s="244"/>
      <c r="D352" s="234" t="s">
        <v>152</v>
      </c>
      <c r="E352" s="245" t="s">
        <v>19</v>
      </c>
      <c r="F352" s="246" t="s">
        <v>1417</v>
      </c>
      <c r="G352" s="244"/>
      <c r="H352" s="247">
        <v>119.16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152</v>
      </c>
      <c r="AU352" s="253" t="s">
        <v>86</v>
      </c>
      <c r="AV352" s="14" t="s">
        <v>86</v>
      </c>
      <c r="AW352" s="14" t="s">
        <v>35</v>
      </c>
      <c r="AX352" s="14" t="s">
        <v>76</v>
      </c>
      <c r="AY352" s="253" t="s">
        <v>140</v>
      </c>
    </row>
    <row r="353" s="13" customFormat="1">
      <c r="A353" s="13"/>
      <c r="B353" s="232"/>
      <c r="C353" s="233"/>
      <c r="D353" s="234" t="s">
        <v>152</v>
      </c>
      <c r="E353" s="235" t="s">
        <v>19</v>
      </c>
      <c r="F353" s="236" t="s">
        <v>1418</v>
      </c>
      <c r="G353" s="233"/>
      <c r="H353" s="235" t="s">
        <v>19</v>
      </c>
      <c r="I353" s="237"/>
      <c r="J353" s="233"/>
      <c r="K353" s="233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152</v>
      </c>
      <c r="AU353" s="242" t="s">
        <v>86</v>
      </c>
      <c r="AV353" s="13" t="s">
        <v>84</v>
      </c>
      <c r="AW353" s="13" t="s">
        <v>35</v>
      </c>
      <c r="AX353" s="13" t="s">
        <v>76</v>
      </c>
      <c r="AY353" s="242" t="s">
        <v>140</v>
      </c>
    </row>
    <row r="354" s="14" customFormat="1">
      <c r="A354" s="14"/>
      <c r="B354" s="243"/>
      <c r="C354" s="244"/>
      <c r="D354" s="234" t="s">
        <v>152</v>
      </c>
      <c r="E354" s="245" t="s">
        <v>19</v>
      </c>
      <c r="F354" s="246" t="s">
        <v>322</v>
      </c>
      <c r="G354" s="244"/>
      <c r="H354" s="247">
        <v>3.0800000000000001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152</v>
      </c>
      <c r="AU354" s="253" t="s">
        <v>86</v>
      </c>
      <c r="AV354" s="14" t="s">
        <v>86</v>
      </c>
      <c r="AW354" s="14" t="s">
        <v>35</v>
      </c>
      <c r="AX354" s="14" t="s">
        <v>76</v>
      </c>
      <c r="AY354" s="253" t="s">
        <v>140</v>
      </c>
    </row>
    <row r="355" s="13" customFormat="1">
      <c r="A355" s="13"/>
      <c r="B355" s="232"/>
      <c r="C355" s="233"/>
      <c r="D355" s="234" t="s">
        <v>152</v>
      </c>
      <c r="E355" s="235" t="s">
        <v>19</v>
      </c>
      <c r="F355" s="236" t="s">
        <v>1419</v>
      </c>
      <c r="G355" s="233"/>
      <c r="H355" s="235" t="s">
        <v>19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152</v>
      </c>
      <c r="AU355" s="242" t="s">
        <v>86</v>
      </c>
      <c r="AV355" s="13" t="s">
        <v>84</v>
      </c>
      <c r="AW355" s="13" t="s">
        <v>35</v>
      </c>
      <c r="AX355" s="13" t="s">
        <v>76</v>
      </c>
      <c r="AY355" s="242" t="s">
        <v>140</v>
      </c>
    </row>
    <row r="356" s="14" customFormat="1">
      <c r="A356" s="14"/>
      <c r="B356" s="243"/>
      <c r="C356" s="244"/>
      <c r="D356" s="234" t="s">
        <v>152</v>
      </c>
      <c r="E356" s="245" t="s">
        <v>19</v>
      </c>
      <c r="F356" s="246" t="s">
        <v>1420</v>
      </c>
      <c r="G356" s="244"/>
      <c r="H356" s="247">
        <v>22.463999999999999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152</v>
      </c>
      <c r="AU356" s="253" t="s">
        <v>86</v>
      </c>
      <c r="AV356" s="14" t="s">
        <v>86</v>
      </c>
      <c r="AW356" s="14" t="s">
        <v>35</v>
      </c>
      <c r="AX356" s="14" t="s">
        <v>76</v>
      </c>
      <c r="AY356" s="253" t="s">
        <v>140</v>
      </c>
    </row>
    <row r="357" s="13" customFormat="1">
      <c r="A357" s="13"/>
      <c r="B357" s="232"/>
      <c r="C357" s="233"/>
      <c r="D357" s="234" t="s">
        <v>152</v>
      </c>
      <c r="E357" s="235" t="s">
        <v>19</v>
      </c>
      <c r="F357" s="236" t="s">
        <v>190</v>
      </c>
      <c r="G357" s="233"/>
      <c r="H357" s="235" t="s">
        <v>19</v>
      </c>
      <c r="I357" s="237"/>
      <c r="J357" s="233"/>
      <c r="K357" s="233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152</v>
      </c>
      <c r="AU357" s="242" t="s">
        <v>86</v>
      </c>
      <c r="AV357" s="13" t="s">
        <v>84</v>
      </c>
      <c r="AW357" s="13" t="s">
        <v>35</v>
      </c>
      <c r="AX357" s="13" t="s">
        <v>76</v>
      </c>
      <c r="AY357" s="242" t="s">
        <v>140</v>
      </c>
    </row>
    <row r="358" s="14" customFormat="1">
      <c r="A358" s="14"/>
      <c r="B358" s="243"/>
      <c r="C358" s="244"/>
      <c r="D358" s="234" t="s">
        <v>152</v>
      </c>
      <c r="E358" s="245" t="s">
        <v>19</v>
      </c>
      <c r="F358" s="246" t="s">
        <v>324</v>
      </c>
      <c r="G358" s="244"/>
      <c r="H358" s="247">
        <v>2.8799999999999999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152</v>
      </c>
      <c r="AU358" s="253" t="s">
        <v>86</v>
      </c>
      <c r="AV358" s="14" t="s">
        <v>86</v>
      </c>
      <c r="AW358" s="14" t="s">
        <v>35</v>
      </c>
      <c r="AX358" s="14" t="s">
        <v>76</v>
      </c>
      <c r="AY358" s="253" t="s">
        <v>140</v>
      </c>
    </row>
    <row r="359" s="13" customFormat="1">
      <c r="A359" s="13"/>
      <c r="B359" s="232"/>
      <c r="C359" s="233"/>
      <c r="D359" s="234" t="s">
        <v>152</v>
      </c>
      <c r="E359" s="235" t="s">
        <v>19</v>
      </c>
      <c r="F359" s="236" t="s">
        <v>270</v>
      </c>
      <c r="G359" s="233"/>
      <c r="H359" s="235" t="s">
        <v>19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152</v>
      </c>
      <c r="AU359" s="242" t="s">
        <v>86</v>
      </c>
      <c r="AV359" s="13" t="s">
        <v>84</v>
      </c>
      <c r="AW359" s="13" t="s">
        <v>35</v>
      </c>
      <c r="AX359" s="13" t="s">
        <v>76</v>
      </c>
      <c r="AY359" s="242" t="s">
        <v>140</v>
      </c>
    </row>
    <row r="360" s="14" customFormat="1">
      <c r="A360" s="14"/>
      <c r="B360" s="243"/>
      <c r="C360" s="244"/>
      <c r="D360" s="234" t="s">
        <v>152</v>
      </c>
      <c r="E360" s="245" t="s">
        <v>19</v>
      </c>
      <c r="F360" s="246" t="s">
        <v>1421</v>
      </c>
      <c r="G360" s="244"/>
      <c r="H360" s="247">
        <v>25.584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152</v>
      </c>
      <c r="AU360" s="253" t="s">
        <v>86</v>
      </c>
      <c r="AV360" s="14" t="s">
        <v>86</v>
      </c>
      <c r="AW360" s="14" t="s">
        <v>35</v>
      </c>
      <c r="AX360" s="14" t="s">
        <v>76</v>
      </c>
      <c r="AY360" s="253" t="s">
        <v>140</v>
      </c>
    </row>
    <row r="361" s="13" customFormat="1">
      <c r="A361" s="13"/>
      <c r="B361" s="232"/>
      <c r="C361" s="233"/>
      <c r="D361" s="234" t="s">
        <v>152</v>
      </c>
      <c r="E361" s="235" t="s">
        <v>19</v>
      </c>
      <c r="F361" s="236" t="s">
        <v>192</v>
      </c>
      <c r="G361" s="233"/>
      <c r="H361" s="235" t="s">
        <v>19</v>
      </c>
      <c r="I361" s="237"/>
      <c r="J361" s="233"/>
      <c r="K361" s="233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152</v>
      </c>
      <c r="AU361" s="242" t="s">
        <v>86</v>
      </c>
      <c r="AV361" s="13" t="s">
        <v>84</v>
      </c>
      <c r="AW361" s="13" t="s">
        <v>35</v>
      </c>
      <c r="AX361" s="13" t="s">
        <v>76</v>
      </c>
      <c r="AY361" s="242" t="s">
        <v>140</v>
      </c>
    </row>
    <row r="362" s="14" customFormat="1">
      <c r="A362" s="14"/>
      <c r="B362" s="243"/>
      <c r="C362" s="244"/>
      <c r="D362" s="234" t="s">
        <v>152</v>
      </c>
      <c r="E362" s="245" t="s">
        <v>19</v>
      </c>
      <c r="F362" s="246" t="s">
        <v>326</v>
      </c>
      <c r="G362" s="244"/>
      <c r="H362" s="247">
        <v>22.100000000000001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152</v>
      </c>
      <c r="AU362" s="253" t="s">
        <v>86</v>
      </c>
      <c r="AV362" s="14" t="s">
        <v>86</v>
      </c>
      <c r="AW362" s="14" t="s">
        <v>35</v>
      </c>
      <c r="AX362" s="14" t="s">
        <v>76</v>
      </c>
      <c r="AY362" s="253" t="s">
        <v>140</v>
      </c>
    </row>
    <row r="363" s="13" customFormat="1">
      <c r="A363" s="13"/>
      <c r="B363" s="232"/>
      <c r="C363" s="233"/>
      <c r="D363" s="234" t="s">
        <v>152</v>
      </c>
      <c r="E363" s="235" t="s">
        <v>19</v>
      </c>
      <c r="F363" s="236" t="s">
        <v>225</v>
      </c>
      <c r="G363" s="233"/>
      <c r="H363" s="235" t="s">
        <v>19</v>
      </c>
      <c r="I363" s="237"/>
      <c r="J363" s="233"/>
      <c r="K363" s="233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152</v>
      </c>
      <c r="AU363" s="242" t="s">
        <v>86</v>
      </c>
      <c r="AV363" s="13" t="s">
        <v>84</v>
      </c>
      <c r="AW363" s="13" t="s">
        <v>35</v>
      </c>
      <c r="AX363" s="13" t="s">
        <v>76</v>
      </c>
      <c r="AY363" s="242" t="s">
        <v>140</v>
      </c>
    </row>
    <row r="364" s="14" customFormat="1">
      <c r="A364" s="14"/>
      <c r="B364" s="243"/>
      <c r="C364" s="244"/>
      <c r="D364" s="234" t="s">
        <v>152</v>
      </c>
      <c r="E364" s="245" t="s">
        <v>19</v>
      </c>
      <c r="F364" s="246" t="s">
        <v>1422</v>
      </c>
      <c r="G364" s="244"/>
      <c r="H364" s="247">
        <v>55.375999999999998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152</v>
      </c>
      <c r="AU364" s="253" t="s">
        <v>86</v>
      </c>
      <c r="AV364" s="14" t="s">
        <v>86</v>
      </c>
      <c r="AW364" s="14" t="s">
        <v>35</v>
      </c>
      <c r="AX364" s="14" t="s">
        <v>76</v>
      </c>
      <c r="AY364" s="253" t="s">
        <v>140</v>
      </c>
    </row>
    <row r="365" s="13" customFormat="1">
      <c r="A365" s="13"/>
      <c r="B365" s="232"/>
      <c r="C365" s="233"/>
      <c r="D365" s="234" t="s">
        <v>152</v>
      </c>
      <c r="E365" s="235" t="s">
        <v>19</v>
      </c>
      <c r="F365" s="236" t="s">
        <v>194</v>
      </c>
      <c r="G365" s="233"/>
      <c r="H365" s="235" t="s">
        <v>19</v>
      </c>
      <c r="I365" s="237"/>
      <c r="J365" s="233"/>
      <c r="K365" s="233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152</v>
      </c>
      <c r="AU365" s="242" t="s">
        <v>86</v>
      </c>
      <c r="AV365" s="13" t="s">
        <v>84</v>
      </c>
      <c r="AW365" s="13" t="s">
        <v>35</v>
      </c>
      <c r="AX365" s="13" t="s">
        <v>76</v>
      </c>
      <c r="AY365" s="242" t="s">
        <v>140</v>
      </c>
    </row>
    <row r="366" s="14" customFormat="1">
      <c r="A366" s="14"/>
      <c r="B366" s="243"/>
      <c r="C366" s="244"/>
      <c r="D366" s="234" t="s">
        <v>152</v>
      </c>
      <c r="E366" s="245" t="s">
        <v>19</v>
      </c>
      <c r="F366" s="246" t="s">
        <v>326</v>
      </c>
      <c r="G366" s="244"/>
      <c r="H366" s="247">
        <v>22.100000000000001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152</v>
      </c>
      <c r="AU366" s="253" t="s">
        <v>86</v>
      </c>
      <c r="AV366" s="14" t="s">
        <v>86</v>
      </c>
      <c r="AW366" s="14" t="s">
        <v>35</v>
      </c>
      <c r="AX366" s="14" t="s">
        <v>76</v>
      </c>
      <c r="AY366" s="253" t="s">
        <v>140</v>
      </c>
    </row>
    <row r="367" s="13" customFormat="1">
      <c r="A367" s="13"/>
      <c r="B367" s="232"/>
      <c r="C367" s="233"/>
      <c r="D367" s="234" t="s">
        <v>152</v>
      </c>
      <c r="E367" s="235" t="s">
        <v>19</v>
      </c>
      <c r="F367" s="236" t="s">
        <v>226</v>
      </c>
      <c r="G367" s="233"/>
      <c r="H367" s="235" t="s">
        <v>19</v>
      </c>
      <c r="I367" s="237"/>
      <c r="J367" s="233"/>
      <c r="K367" s="233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152</v>
      </c>
      <c r="AU367" s="242" t="s">
        <v>86</v>
      </c>
      <c r="AV367" s="13" t="s">
        <v>84</v>
      </c>
      <c r="AW367" s="13" t="s">
        <v>35</v>
      </c>
      <c r="AX367" s="13" t="s">
        <v>76</v>
      </c>
      <c r="AY367" s="242" t="s">
        <v>140</v>
      </c>
    </row>
    <row r="368" s="14" customFormat="1">
      <c r="A368" s="14"/>
      <c r="B368" s="243"/>
      <c r="C368" s="244"/>
      <c r="D368" s="234" t="s">
        <v>152</v>
      </c>
      <c r="E368" s="245" t="s">
        <v>19</v>
      </c>
      <c r="F368" s="246" t="s">
        <v>1422</v>
      </c>
      <c r="G368" s="244"/>
      <c r="H368" s="247">
        <v>55.375999999999998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152</v>
      </c>
      <c r="AU368" s="253" t="s">
        <v>86</v>
      </c>
      <c r="AV368" s="14" t="s">
        <v>86</v>
      </c>
      <c r="AW368" s="14" t="s">
        <v>35</v>
      </c>
      <c r="AX368" s="14" t="s">
        <v>76</v>
      </c>
      <c r="AY368" s="253" t="s">
        <v>140</v>
      </c>
    </row>
    <row r="369" s="13" customFormat="1">
      <c r="A369" s="13"/>
      <c r="B369" s="232"/>
      <c r="C369" s="233"/>
      <c r="D369" s="234" t="s">
        <v>152</v>
      </c>
      <c r="E369" s="235" t="s">
        <v>19</v>
      </c>
      <c r="F369" s="236" t="s">
        <v>155</v>
      </c>
      <c r="G369" s="233"/>
      <c r="H369" s="235" t="s">
        <v>19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152</v>
      </c>
      <c r="AU369" s="242" t="s">
        <v>86</v>
      </c>
      <c r="AV369" s="13" t="s">
        <v>84</v>
      </c>
      <c r="AW369" s="13" t="s">
        <v>35</v>
      </c>
      <c r="AX369" s="13" t="s">
        <v>76</v>
      </c>
      <c r="AY369" s="242" t="s">
        <v>140</v>
      </c>
    </row>
    <row r="370" s="14" customFormat="1">
      <c r="A370" s="14"/>
      <c r="B370" s="243"/>
      <c r="C370" s="244"/>
      <c r="D370" s="234" t="s">
        <v>152</v>
      </c>
      <c r="E370" s="245" t="s">
        <v>19</v>
      </c>
      <c r="F370" s="246" t="s">
        <v>324</v>
      </c>
      <c r="G370" s="244"/>
      <c r="H370" s="247">
        <v>2.8799999999999999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152</v>
      </c>
      <c r="AU370" s="253" t="s">
        <v>86</v>
      </c>
      <c r="AV370" s="14" t="s">
        <v>86</v>
      </c>
      <c r="AW370" s="14" t="s">
        <v>35</v>
      </c>
      <c r="AX370" s="14" t="s">
        <v>76</v>
      </c>
      <c r="AY370" s="253" t="s">
        <v>140</v>
      </c>
    </row>
    <row r="371" s="13" customFormat="1">
      <c r="A371" s="13"/>
      <c r="B371" s="232"/>
      <c r="C371" s="233"/>
      <c r="D371" s="234" t="s">
        <v>152</v>
      </c>
      <c r="E371" s="235" t="s">
        <v>19</v>
      </c>
      <c r="F371" s="236" t="s">
        <v>273</v>
      </c>
      <c r="G371" s="233"/>
      <c r="H371" s="235" t="s">
        <v>19</v>
      </c>
      <c r="I371" s="237"/>
      <c r="J371" s="233"/>
      <c r="K371" s="233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152</v>
      </c>
      <c r="AU371" s="242" t="s">
        <v>86</v>
      </c>
      <c r="AV371" s="13" t="s">
        <v>84</v>
      </c>
      <c r="AW371" s="13" t="s">
        <v>35</v>
      </c>
      <c r="AX371" s="13" t="s">
        <v>76</v>
      </c>
      <c r="AY371" s="242" t="s">
        <v>140</v>
      </c>
    </row>
    <row r="372" s="14" customFormat="1">
      <c r="A372" s="14"/>
      <c r="B372" s="243"/>
      <c r="C372" s="244"/>
      <c r="D372" s="234" t="s">
        <v>152</v>
      </c>
      <c r="E372" s="245" t="s">
        <v>19</v>
      </c>
      <c r="F372" s="246" t="s">
        <v>1421</v>
      </c>
      <c r="G372" s="244"/>
      <c r="H372" s="247">
        <v>25.584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152</v>
      </c>
      <c r="AU372" s="253" t="s">
        <v>86</v>
      </c>
      <c r="AV372" s="14" t="s">
        <v>86</v>
      </c>
      <c r="AW372" s="14" t="s">
        <v>35</v>
      </c>
      <c r="AX372" s="14" t="s">
        <v>76</v>
      </c>
      <c r="AY372" s="253" t="s">
        <v>140</v>
      </c>
    </row>
    <row r="373" s="13" customFormat="1">
      <c r="A373" s="13"/>
      <c r="B373" s="232"/>
      <c r="C373" s="233"/>
      <c r="D373" s="234" t="s">
        <v>152</v>
      </c>
      <c r="E373" s="235" t="s">
        <v>19</v>
      </c>
      <c r="F373" s="236" t="s">
        <v>195</v>
      </c>
      <c r="G373" s="233"/>
      <c r="H373" s="235" t="s">
        <v>19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152</v>
      </c>
      <c r="AU373" s="242" t="s">
        <v>86</v>
      </c>
      <c r="AV373" s="13" t="s">
        <v>84</v>
      </c>
      <c r="AW373" s="13" t="s">
        <v>35</v>
      </c>
      <c r="AX373" s="13" t="s">
        <v>76</v>
      </c>
      <c r="AY373" s="242" t="s">
        <v>140</v>
      </c>
    </row>
    <row r="374" s="14" customFormat="1">
      <c r="A374" s="14"/>
      <c r="B374" s="243"/>
      <c r="C374" s="244"/>
      <c r="D374" s="234" t="s">
        <v>152</v>
      </c>
      <c r="E374" s="245" t="s">
        <v>19</v>
      </c>
      <c r="F374" s="246" t="s">
        <v>326</v>
      </c>
      <c r="G374" s="244"/>
      <c r="H374" s="247">
        <v>22.100000000000001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152</v>
      </c>
      <c r="AU374" s="253" t="s">
        <v>86</v>
      </c>
      <c r="AV374" s="14" t="s">
        <v>86</v>
      </c>
      <c r="AW374" s="14" t="s">
        <v>35</v>
      </c>
      <c r="AX374" s="14" t="s">
        <v>76</v>
      </c>
      <c r="AY374" s="253" t="s">
        <v>140</v>
      </c>
    </row>
    <row r="375" s="13" customFormat="1">
      <c r="A375" s="13"/>
      <c r="B375" s="232"/>
      <c r="C375" s="233"/>
      <c r="D375" s="234" t="s">
        <v>152</v>
      </c>
      <c r="E375" s="235" t="s">
        <v>19</v>
      </c>
      <c r="F375" s="236" t="s">
        <v>227</v>
      </c>
      <c r="G375" s="233"/>
      <c r="H375" s="235" t="s">
        <v>19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152</v>
      </c>
      <c r="AU375" s="242" t="s">
        <v>86</v>
      </c>
      <c r="AV375" s="13" t="s">
        <v>84</v>
      </c>
      <c r="AW375" s="13" t="s">
        <v>35</v>
      </c>
      <c r="AX375" s="13" t="s">
        <v>76</v>
      </c>
      <c r="AY375" s="242" t="s">
        <v>140</v>
      </c>
    </row>
    <row r="376" s="14" customFormat="1">
      <c r="A376" s="14"/>
      <c r="B376" s="243"/>
      <c r="C376" s="244"/>
      <c r="D376" s="234" t="s">
        <v>152</v>
      </c>
      <c r="E376" s="245" t="s">
        <v>19</v>
      </c>
      <c r="F376" s="246" t="s">
        <v>1423</v>
      </c>
      <c r="G376" s="244"/>
      <c r="H376" s="247">
        <v>57.448</v>
      </c>
      <c r="I376" s="248"/>
      <c r="J376" s="244"/>
      <c r="K376" s="244"/>
      <c r="L376" s="249"/>
      <c r="M376" s="250"/>
      <c r="N376" s="251"/>
      <c r="O376" s="251"/>
      <c r="P376" s="251"/>
      <c r="Q376" s="251"/>
      <c r="R376" s="251"/>
      <c r="S376" s="251"/>
      <c r="T376" s="25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3" t="s">
        <v>152</v>
      </c>
      <c r="AU376" s="253" t="s">
        <v>86</v>
      </c>
      <c r="AV376" s="14" t="s">
        <v>86</v>
      </c>
      <c r="AW376" s="14" t="s">
        <v>35</v>
      </c>
      <c r="AX376" s="14" t="s">
        <v>76</v>
      </c>
      <c r="AY376" s="253" t="s">
        <v>140</v>
      </c>
    </row>
    <row r="377" s="13" customFormat="1">
      <c r="A377" s="13"/>
      <c r="B377" s="232"/>
      <c r="C377" s="233"/>
      <c r="D377" s="234" t="s">
        <v>152</v>
      </c>
      <c r="E377" s="235" t="s">
        <v>19</v>
      </c>
      <c r="F377" s="236" t="s">
        <v>196</v>
      </c>
      <c r="G377" s="233"/>
      <c r="H377" s="235" t="s">
        <v>19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152</v>
      </c>
      <c r="AU377" s="242" t="s">
        <v>86</v>
      </c>
      <c r="AV377" s="13" t="s">
        <v>84</v>
      </c>
      <c r="AW377" s="13" t="s">
        <v>35</v>
      </c>
      <c r="AX377" s="13" t="s">
        <v>76</v>
      </c>
      <c r="AY377" s="242" t="s">
        <v>140</v>
      </c>
    </row>
    <row r="378" s="14" customFormat="1">
      <c r="A378" s="14"/>
      <c r="B378" s="243"/>
      <c r="C378" s="244"/>
      <c r="D378" s="234" t="s">
        <v>152</v>
      </c>
      <c r="E378" s="245" t="s">
        <v>19</v>
      </c>
      <c r="F378" s="246" t="s">
        <v>326</v>
      </c>
      <c r="G378" s="244"/>
      <c r="H378" s="247">
        <v>22.100000000000001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3" t="s">
        <v>152</v>
      </c>
      <c r="AU378" s="253" t="s">
        <v>86</v>
      </c>
      <c r="AV378" s="14" t="s">
        <v>86</v>
      </c>
      <c r="AW378" s="14" t="s">
        <v>35</v>
      </c>
      <c r="AX378" s="14" t="s">
        <v>76</v>
      </c>
      <c r="AY378" s="253" t="s">
        <v>140</v>
      </c>
    </row>
    <row r="379" s="13" customFormat="1">
      <c r="A379" s="13"/>
      <c r="B379" s="232"/>
      <c r="C379" s="233"/>
      <c r="D379" s="234" t="s">
        <v>152</v>
      </c>
      <c r="E379" s="235" t="s">
        <v>19</v>
      </c>
      <c r="F379" s="236" t="s">
        <v>228</v>
      </c>
      <c r="G379" s="233"/>
      <c r="H379" s="235" t="s">
        <v>19</v>
      </c>
      <c r="I379" s="237"/>
      <c r="J379" s="233"/>
      <c r="K379" s="233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152</v>
      </c>
      <c r="AU379" s="242" t="s">
        <v>86</v>
      </c>
      <c r="AV379" s="13" t="s">
        <v>84</v>
      </c>
      <c r="AW379" s="13" t="s">
        <v>35</v>
      </c>
      <c r="AX379" s="13" t="s">
        <v>76</v>
      </c>
      <c r="AY379" s="242" t="s">
        <v>140</v>
      </c>
    </row>
    <row r="380" s="14" customFormat="1">
      <c r="A380" s="14"/>
      <c r="B380" s="243"/>
      <c r="C380" s="244"/>
      <c r="D380" s="234" t="s">
        <v>152</v>
      </c>
      <c r="E380" s="245" t="s">
        <v>19</v>
      </c>
      <c r="F380" s="246" t="s">
        <v>1423</v>
      </c>
      <c r="G380" s="244"/>
      <c r="H380" s="247">
        <v>57.448</v>
      </c>
      <c r="I380" s="248"/>
      <c r="J380" s="244"/>
      <c r="K380" s="244"/>
      <c r="L380" s="249"/>
      <c r="M380" s="250"/>
      <c r="N380" s="251"/>
      <c r="O380" s="251"/>
      <c r="P380" s="251"/>
      <c r="Q380" s="251"/>
      <c r="R380" s="251"/>
      <c r="S380" s="251"/>
      <c r="T380" s="25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3" t="s">
        <v>152</v>
      </c>
      <c r="AU380" s="253" t="s">
        <v>86</v>
      </c>
      <c r="AV380" s="14" t="s">
        <v>86</v>
      </c>
      <c r="AW380" s="14" t="s">
        <v>35</v>
      </c>
      <c r="AX380" s="14" t="s">
        <v>76</v>
      </c>
      <c r="AY380" s="253" t="s">
        <v>140</v>
      </c>
    </row>
    <row r="381" s="13" customFormat="1">
      <c r="A381" s="13"/>
      <c r="B381" s="232"/>
      <c r="C381" s="233"/>
      <c r="D381" s="234" t="s">
        <v>152</v>
      </c>
      <c r="E381" s="235" t="s">
        <v>19</v>
      </c>
      <c r="F381" s="236" t="s">
        <v>156</v>
      </c>
      <c r="G381" s="233"/>
      <c r="H381" s="235" t="s">
        <v>19</v>
      </c>
      <c r="I381" s="237"/>
      <c r="J381" s="233"/>
      <c r="K381" s="233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152</v>
      </c>
      <c r="AU381" s="242" t="s">
        <v>86</v>
      </c>
      <c r="AV381" s="13" t="s">
        <v>84</v>
      </c>
      <c r="AW381" s="13" t="s">
        <v>35</v>
      </c>
      <c r="AX381" s="13" t="s">
        <v>76</v>
      </c>
      <c r="AY381" s="242" t="s">
        <v>140</v>
      </c>
    </row>
    <row r="382" s="14" customFormat="1">
      <c r="A382" s="14"/>
      <c r="B382" s="243"/>
      <c r="C382" s="244"/>
      <c r="D382" s="234" t="s">
        <v>152</v>
      </c>
      <c r="E382" s="245" t="s">
        <v>19</v>
      </c>
      <c r="F382" s="246" t="s">
        <v>332</v>
      </c>
      <c r="G382" s="244"/>
      <c r="H382" s="247">
        <v>8.1400000000000006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152</v>
      </c>
      <c r="AU382" s="253" t="s">
        <v>86</v>
      </c>
      <c r="AV382" s="14" t="s">
        <v>86</v>
      </c>
      <c r="AW382" s="14" t="s">
        <v>35</v>
      </c>
      <c r="AX382" s="14" t="s">
        <v>76</v>
      </c>
      <c r="AY382" s="253" t="s">
        <v>140</v>
      </c>
    </row>
    <row r="383" s="13" customFormat="1">
      <c r="A383" s="13"/>
      <c r="B383" s="232"/>
      <c r="C383" s="233"/>
      <c r="D383" s="234" t="s">
        <v>152</v>
      </c>
      <c r="E383" s="235" t="s">
        <v>19</v>
      </c>
      <c r="F383" s="236" t="s">
        <v>275</v>
      </c>
      <c r="G383" s="233"/>
      <c r="H383" s="235" t="s">
        <v>19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152</v>
      </c>
      <c r="AU383" s="242" t="s">
        <v>86</v>
      </c>
      <c r="AV383" s="13" t="s">
        <v>84</v>
      </c>
      <c r="AW383" s="13" t="s">
        <v>35</v>
      </c>
      <c r="AX383" s="13" t="s">
        <v>76</v>
      </c>
      <c r="AY383" s="242" t="s">
        <v>140</v>
      </c>
    </row>
    <row r="384" s="14" customFormat="1">
      <c r="A384" s="14"/>
      <c r="B384" s="243"/>
      <c r="C384" s="244"/>
      <c r="D384" s="234" t="s">
        <v>152</v>
      </c>
      <c r="E384" s="245" t="s">
        <v>19</v>
      </c>
      <c r="F384" s="246" t="s">
        <v>1424</v>
      </c>
      <c r="G384" s="244"/>
      <c r="H384" s="247">
        <v>39.311999999999998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3" t="s">
        <v>152</v>
      </c>
      <c r="AU384" s="253" t="s">
        <v>86</v>
      </c>
      <c r="AV384" s="14" t="s">
        <v>86</v>
      </c>
      <c r="AW384" s="14" t="s">
        <v>35</v>
      </c>
      <c r="AX384" s="14" t="s">
        <v>76</v>
      </c>
      <c r="AY384" s="253" t="s">
        <v>140</v>
      </c>
    </row>
    <row r="385" s="13" customFormat="1">
      <c r="A385" s="13"/>
      <c r="B385" s="232"/>
      <c r="C385" s="233"/>
      <c r="D385" s="234" t="s">
        <v>152</v>
      </c>
      <c r="E385" s="235" t="s">
        <v>19</v>
      </c>
      <c r="F385" s="236" t="s">
        <v>198</v>
      </c>
      <c r="G385" s="233"/>
      <c r="H385" s="235" t="s">
        <v>19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152</v>
      </c>
      <c r="AU385" s="242" t="s">
        <v>86</v>
      </c>
      <c r="AV385" s="13" t="s">
        <v>84</v>
      </c>
      <c r="AW385" s="13" t="s">
        <v>35</v>
      </c>
      <c r="AX385" s="13" t="s">
        <v>76</v>
      </c>
      <c r="AY385" s="242" t="s">
        <v>140</v>
      </c>
    </row>
    <row r="386" s="14" customFormat="1">
      <c r="A386" s="14"/>
      <c r="B386" s="243"/>
      <c r="C386" s="244"/>
      <c r="D386" s="234" t="s">
        <v>152</v>
      </c>
      <c r="E386" s="245" t="s">
        <v>19</v>
      </c>
      <c r="F386" s="246" t="s">
        <v>334</v>
      </c>
      <c r="G386" s="244"/>
      <c r="H386" s="247">
        <v>18.285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152</v>
      </c>
      <c r="AU386" s="253" t="s">
        <v>86</v>
      </c>
      <c r="AV386" s="14" t="s">
        <v>86</v>
      </c>
      <c r="AW386" s="14" t="s">
        <v>35</v>
      </c>
      <c r="AX386" s="14" t="s">
        <v>76</v>
      </c>
      <c r="AY386" s="253" t="s">
        <v>140</v>
      </c>
    </row>
    <row r="387" s="13" customFormat="1">
      <c r="A387" s="13"/>
      <c r="B387" s="232"/>
      <c r="C387" s="233"/>
      <c r="D387" s="234" t="s">
        <v>152</v>
      </c>
      <c r="E387" s="235" t="s">
        <v>19</v>
      </c>
      <c r="F387" s="236" t="s">
        <v>277</v>
      </c>
      <c r="G387" s="233"/>
      <c r="H387" s="235" t="s">
        <v>19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152</v>
      </c>
      <c r="AU387" s="242" t="s">
        <v>86</v>
      </c>
      <c r="AV387" s="13" t="s">
        <v>84</v>
      </c>
      <c r="AW387" s="13" t="s">
        <v>35</v>
      </c>
      <c r="AX387" s="13" t="s">
        <v>76</v>
      </c>
      <c r="AY387" s="242" t="s">
        <v>140</v>
      </c>
    </row>
    <row r="388" s="14" customFormat="1">
      <c r="A388" s="14"/>
      <c r="B388" s="243"/>
      <c r="C388" s="244"/>
      <c r="D388" s="234" t="s">
        <v>152</v>
      </c>
      <c r="E388" s="245" t="s">
        <v>19</v>
      </c>
      <c r="F388" s="246" t="s">
        <v>1425</v>
      </c>
      <c r="G388" s="244"/>
      <c r="H388" s="247">
        <v>46.799999999999997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152</v>
      </c>
      <c r="AU388" s="253" t="s">
        <v>86</v>
      </c>
      <c r="AV388" s="14" t="s">
        <v>86</v>
      </c>
      <c r="AW388" s="14" t="s">
        <v>35</v>
      </c>
      <c r="AX388" s="14" t="s">
        <v>76</v>
      </c>
      <c r="AY388" s="253" t="s">
        <v>140</v>
      </c>
    </row>
    <row r="389" s="13" customFormat="1">
      <c r="A389" s="13"/>
      <c r="B389" s="232"/>
      <c r="C389" s="233"/>
      <c r="D389" s="234" t="s">
        <v>152</v>
      </c>
      <c r="E389" s="235" t="s">
        <v>19</v>
      </c>
      <c r="F389" s="236" t="s">
        <v>200</v>
      </c>
      <c r="G389" s="233"/>
      <c r="H389" s="235" t="s">
        <v>19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152</v>
      </c>
      <c r="AU389" s="242" t="s">
        <v>86</v>
      </c>
      <c r="AV389" s="13" t="s">
        <v>84</v>
      </c>
      <c r="AW389" s="13" t="s">
        <v>35</v>
      </c>
      <c r="AX389" s="13" t="s">
        <v>76</v>
      </c>
      <c r="AY389" s="242" t="s">
        <v>140</v>
      </c>
    </row>
    <row r="390" s="14" customFormat="1">
      <c r="A390" s="14"/>
      <c r="B390" s="243"/>
      <c r="C390" s="244"/>
      <c r="D390" s="234" t="s">
        <v>152</v>
      </c>
      <c r="E390" s="245" t="s">
        <v>19</v>
      </c>
      <c r="F390" s="246" t="s">
        <v>336</v>
      </c>
      <c r="G390" s="244"/>
      <c r="H390" s="247">
        <v>22.75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3" t="s">
        <v>152</v>
      </c>
      <c r="AU390" s="253" t="s">
        <v>86</v>
      </c>
      <c r="AV390" s="14" t="s">
        <v>86</v>
      </c>
      <c r="AW390" s="14" t="s">
        <v>35</v>
      </c>
      <c r="AX390" s="14" t="s">
        <v>76</v>
      </c>
      <c r="AY390" s="253" t="s">
        <v>140</v>
      </c>
    </row>
    <row r="391" s="13" customFormat="1">
      <c r="A391" s="13"/>
      <c r="B391" s="232"/>
      <c r="C391" s="233"/>
      <c r="D391" s="234" t="s">
        <v>152</v>
      </c>
      <c r="E391" s="235" t="s">
        <v>19</v>
      </c>
      <c r="F391" s="236" t="s">
        <v>279</v>
      </c>
      <c r="G391" s="233"/>
      <c r="H391" s="235" t="s">
        <v>19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152</v>
      </c>
      <c r="AU391" s="242" t="s">
        <v>86</v>
      </c>
      <c r="AV391" s="13" t="s">
        <v>84</v>
      </c>
      <c r="AW391" s="13" t="s">
        <v>35</v>
      </c>
      <c r="AX391" s="13" t="s">
        <v>76</v>
      </c>
      <c r="AY391" s="242" t="s">
        <v>140</v>
      </c>
    </row>
    <row r="392" s="14" customFormat="1">
      <c r="A392" s="14"/>
      <c r="B392" s="243"/>
      <c r="C392" s="244"/>
      <c r="D392" s="234" t="s">
        <v>152</v>
      </c>
      <c r="E392" s="245" t="s">
        <v>19</v>
      </c>
      <c r="F392" s="246" t="s">
        <v>1426</v>
      </c>
      <c r="G392" s="244"/>
      <c r="H392" s="247">
        <v>57.648000000000003</v>
      </c>
      <c r="I392" s="248"/>
      <c r="J392" s="244"/>
      <c r="K392" s="244"/>
      <c r="L392" s="249"/>
      <c r="M392" s="250"/>
      <c r="N392" s="251"/>
      <c r="O392" s="251"/>
      <c r="P392" s="251"/>
      <c r="Q392" s="251"/>
      <c r="R392" s="251"/>
      <c r="S392" s="251"/>
      <c r="T392" s="25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3" t="s">
        <v>152</v>
      </c>
      <c r="AU392" s="253" t="s">
        <v>86</v>
      </c>
      <c r="AV392" s="14" t="s">
        <v>86</v>
      </c>
      <c r="AW392" s="14" t="s">
        <v>35</v>
      </c>
      <c r="AX392" s="14" t="s">
        <v>76</v>
      </c>
      <c r="AY392" s="253" t="s">
        <v>140</v>
      </c>
    </row>
    <row r="393" s="13" customFormat="1">
      <c r="A393" s="13"/>
      <c r="B393" s="232"/>
      <c r="C393" s="233"/>
      <c r="D393" s="234" t="s">
        <v>152</v>
      </c>
      <c r="E393" s="235" t="s">
        <v>19</v>
      </c>
      <c r="F393" s="236" t="s">
        <v>157</v>
      </c>
      <c r="G393" s="233"/>
      <c r="H393" s="235" t="s">
        <v>19</v>
      </c>
      <c r="I393" s="237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152</v>
      </c>
      <c r="AU393" s="242" t="s">
        <v>86</v>
      </c>
      <c r="AV393" s="13" t="s">
        <v>84</v>
      </c>
      <c r="AW393" s="13" t="s">
        <v>35</v>
      </c>
      <c r="AX393" s="13" t="s">
        <v>76</v>
      </c>
      <c r="AY393" s="242" t="s">
        <v>140</v>
      </c>
    </row>
    <row r="394" s="14" customFormat="1">
      <c r="A394" s="14"/>
      <c r="B394" s="243"/>
      <c r="C394" s="244"/>
      <c r="D394" s="234" t="s">
        <v>152</v>
      </c>
      <c r="E394" s="245" t="s">
        <v>19</v>
      </c>
      <c r="F394" s="246" t="s">
        <v>338</v>
      </c>
      <c r="G394" s="244"/>
      <c r="H394" s="247">
        <v>49.299999999999997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152</v>
      </c>
      <c r="AU394" s="253" t="s">
        <v>86</v>
      </c>
      <c r="AV394" s="14" t="s">
        <v>86</v>
      </c>
      <c r="AW394" s="14" t="s">
        <v>35</v>
      </c>
      <c r="AX394" s="14" t="s">
        <v>76</v>
      </c>
      <c r="AY394" s="253" t="s">
        <v>140</v>
      </c>
    </row>
    <row r="395" s="13" customFormat="1">
      <c r="A395" s="13"/>
      <c r="B395" s="232"/>
      <c r="C395" s="233"/>
      <c r="D395" s="234" t="s">
        <v>152</v>
      </c>
      <c r="E395" s="235" t="s">
        <v>19</v>
      </c>
      <c r="F395" s="236" t="s">
        <v>230</v>
      </c>
      <c r="G395" s="233"/>
      <c r="H395" s="235" t="s">
        <v>19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152</v>
      </c>
      <c r="AU395" s="242" t="s">
        <v>86</v>
      </c>
      <c r="AV395" s="13" t="s">
        <v>84</v>
      </c>
      <c r="AW395" s="13" t="s">
        <v>35</v>
      </c>
      <c r="AX395" s="13" t="s">
        <v>76</v>
      </c>
      <c r="AY395" s="242" t="s">
        <v>140</v>
      </c>
    </row>
    <row r="396" s="14" customFormat="1">
      <c r="A396" s="14"/>
      <c r="B396" s="243"/>
      <c r="C396" s="244"/>
      <c r="D396" s="234" t="s">
        <v>152</v>
      </c>
      <c r="E396" s="245" t="s">
        <v>19</v>
      </c>
      <c r="F396" s="246" t="s">
        <v>1427</v>
      </c>
      <c r="G396" s="244"/>
      <c r="H396" s="247">
        <v>78.480000000000004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3" t="s">
        <v>152</v>
      </c>
      <c r="AU396" s="253" t="s">
        <v>86</v>
      </c>
      <c r="AV396" s="14" t="s">
        <v>86</v>
      </c>
      <c r="AW396" s="14" t="s">
        <v>35</v>
      </c>
      <c r="AX396" s="14" t="s">
        <v>76</v>
      </c>
      <c r="AY396" s="253" t="s">
        <v>140</v>
      </c>
    </row>
    <row r="397" s="13" customFormat="1">
      <c r="A397" s="13"/>
      <c r="B397" s="232"/>
      <c r="C397" s="233"/>
      <c r="D397" s="234" t="s">
        <v>152</v>
      </c>
      <c r="E397" s="235" t="s">
        <v>19</v>
      </c>
      <c r="F397" s="236" t="s">
        <v>158</v>
      </c>
      <c r="G397" s="233"/>
      <c r="H397" s="235" t="s">
        <v>19</v>
      </c>
      <c r="I397" s="237"/>
      <c r="J397" s="233"/>
      <c r="K397" s="233"/>
      <c r="L397" s="238"/>
      <c r="M397" s="239"/>
      <c r="N397" s="240"/>
      <c r="O397" s="240"/>
      <c r="P397" s="240"/>
      <c r="Q397" s="240"/>
      <c r="R397" s="240"/>
      <c r="S397" s="240"/>
      <c r="T397" s="24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2" t="s">
        <v>152</v>
      </c>
      <c r="AU397" s="242" t="s">
        <v>86</v>
      </c>
      <c r="AV397" s="13" t="s">
        <v>84</v>
      </c>
      <c r="AW397" s="13" t="s">
        <v>35</v>
      </c>
      <c r="AX397" s="13" t="s">
        <v>76</v>
      </c>
      <c r="AY397" s="242" t="s">
        <v>140</v>
      </c>
    </row>
    <row r="398" s="14" customFormat="1">
      <c r="A398" s="14"/>
      <c r="B398" s="243"/>
      <c r="C398" s="244"/>
      <c r="D398" s="234" t="s">
        <v>152</v>
      </c>
      <c r="E398" s="245" t="s">
        <v>19</v>
      </c>
      <c r="F398" s="246" t="s">
        <v>340</v>
      </c>
      <c r="G398" s="244"/>
      <c r="H398" s="247">
        <v>17.420000000000002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3" t="s">
        <v>152</v>
      </c>
      <c r="AU398" s="253" t="s">
        <v>86</v>
      </c>
      <c r="AV398" s="14" t="s">
        <v>86</v>
      </c>
      <c r="AW398" s="14" t="s">
        <v>35</v>
      </c>
      <c r="AX398" s="14" t="s">
        <v>76</v>
      </c>
      <c r="AY398" s="253" t="s">
        <v>140</v>
      </c>
    </row>
    <row r="399" s="13" customFormat="1">
      <c r="A399" s="13"/>
      <c r="B399" s="232"/>
      <c r="C399" s="233"/>
      <c r="D399" s="234" t="s">
        <v>152</v>
      </c>
      <c r="E399" s="235" t="s">
        <v>19</v>
      </c>
      <c r="F399" s="236" t="s">
        <v>282</v>
      </c>
      <c r="G399" s="233"/>
      <c r="H399" s="235" t="s">
        <v>19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152</v>
      </c>
      <c r="AU399" s="242" t="s">
        <v>86</v>
      </c>
      <c r="AV399" s="13" t="s">
        <v>84</v>
      </c>
      <c r="AW399" s="13" t="s">
        <v>35</v>
      </c>
      <c r="AX399" s="13" t="s">
        <v>76</v>
      </c>
      <c r="AY399" s="242" t="s">
        <v>140</v>
      </c>
    </row>
    <row r="400" s="14" customFormat="1">
      <c r="A400" s="14"/>
      <c r="B400" s="243"/>
      <c r="C400" s="244"/>
      <c r="D400" s="234" t="s">
        <v>152</v>
      </c>
      <c r="E400" s="245" t="s">
        <v>19</v>
      </c>
      <c r="F400" s="246" t="s">
        <v>1428</v>
      </c>
      <c r="G400" s="244"/>
      <c r="H400" s="247">
        <v>75.504000000000005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152</v>
      </c>
      <c r="AU400" s="253" t="s">
        <v>86</v>
      </c>
      <c r="AV400" s="14" t="s">
        <v>86</v>
      </c>
      <c r="AW400" s="14" t="s">
        <v>35</v>
      </c>
      <c r="AX400" s="14" t="s">
        <v>76</v>
      </c>
      <c r="AY400" s="253" t="s">
        <v>140</v>
      </c>
    </row>
    <row r="401" s="13" customFormat="1">
      <c r="A401" s="13"/>
      <c r="B401" s="232"/>
      <c r="C401" s="233"/>
      <c r="D401" s="234" t="s">
        <v>152</v>
      </c>
      <c r="E401" s="235" t="s">
        <v>19</v>
      </c>
      <c r="F401" s="236" t="s">
        <v>204</v>
      </c>
      <c r="G401" s="233"/>
      <c r="H401" s="235" t="s">
        <v>19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152</v>
      </c>
      <c r="AU401" s="242" t="s">
        <v>86</v>
      </c>
      <c r="AV401" s="13" t="s">
        <v>84</v>
      </c>
      <c r="AW401" s="13" t="s">
        <v>35</v>
      </c>
      <c r="AX401" s="13" t="s">
        <v>76</v>
      </c>
      <c r="AY401" s="242" t="s">
        <v>140</v>
      </c>
    </row>
    <row r="402" s="14" customFormat="1">
      <c r="A402" s="14"/>
      <c r="B402" s="243"/>
      <c r="C402" s="244"/>
      <c r="D402" s="234" t="s">
        <v>152</v>
      </c>
      <c r="E402" s="245" t="s">
        <v>19</v>
      </c>
      <c r="F402" s="246" t="s">
        <v>342</v>
      </c>
      <c r="G402" s="244"/>
      <c r="H402" s="247">
        <v>116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152</v>
      </c>
      <c r="AU402" s="253" t="s">
        <v>86</v>
      </c>
      <c r="AV402" s="14" t="s">
        <v>86</v>
      </c>
      <c r="AW402" s="14" t="s">
        <v>35</v>
      </c>
      <c r="AX402" s="14" t="s">
        <v>76</v>
      </c>
      <c r="AY402" s="253" t="s">
        <v>140</v>
      </c>
    </row>
    <row r="403" s="13" customFormat="1">
      <c r="A403" s="13"/>
      <c r="B403" s="232"/>
      <c r="C403" s="233"/>
      <c r="D403" s="234" t="s">
        <v>152</v>
      </c>
      <c r="E403" s="235" t="s">
        <v>19</v>
      </c>
      <c r="F403" s="236" t="s">
        <v>284</v>
      </c>
      <c r="G403" s="233"/>
      <c r="H403" s="235" t="s">
        <v>19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152</v>
      </c>
      <c r="AU403" s="242" t="s">
        <v>86</v>
      </c>
      <c r="AV403" s="13" t="s">
        <v>84</v>
      </c>
      <c r="AW403" s="13" t="s">
        <v>35</v>
      </c>
      <c r="AX403" s="13" t="s">
        <v>76</v>
      </c>
      <c r="AY403" s="242" t="s">
        <v>140</v>
      </c>
    </row>
    <row r="404" s="14" customFormat="1">
      <c r="A404" s="14"/>
      <c r="B404" s="243"/>
      <c r="C404" s="244"/>
      <c r="D404" s="234" t="s">
        <v>152</v>
      </c>
      <c r="E404" s="245" t="s">
        <v>19</v>
      </c>
      <c r="F404" s="246" t="s">
        <v>1429</v>
      </c>
      <c r="G404" s="244"/>
      <c r="H404" s="247">
        <v>106.176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3" t="s">
        <v>152</v>
      </c>
      <c r="AU404" s="253" t="s">
        <v>86</v>
      </c>
      <c r="AV404" s="14" t="s">
        <v>86</v>
      </c>
      <c r="AW404" s="14" t="s">
        <v>35</v>
      </c>
      <c r="AX404" s="14" t="s">
        <v>76</v>
      </c>
      <c r="AY404" s="253" t="s">
        <v>140</v>
      </c>
    </row>
    <row r="405" s="13" customFormat="1">
      <c r="A405" s="13"/>
      <c r="B405" s="232"/>
      <c r="C405" s="233"/>
      <c r="D405" s="234" t="s">
        <v>152</v>
      </c>
      <c r="E405" s="235" t="s">
        <v>19</v>
      </c>
      <c r="F405" s="236" t="s">
        <v>159</v>
      </c>
      <c r="G405" s="233"/>
      <c r="H405" s="235" t="s">
        <v>19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152</v>
      </c>
      <c r="AU405" s="242" t="s">
        <v>86</v>
      </c>
      <c r="AV405" s="13" t="s">
        <v>84</v>
      </c>
      <c r="AW405" s="13" t="s">
        <v>35</v>
      </c>
      <c r="AX405" s="13" t="s">
        <v>76</v>
      </c>
      <c r="AY405" s="242" t="s">
        <v>140</v>
      </c>
    </row>
    <row r="406" s="14" customFormat="1">
      <c r="A406" s="14"/>
      <c r="B406" s="243"/>
      <c r="C406" s="244"/>
      <c r="D406" s="234" t="s">
        <v>152</v>
      </c>
      <c r="E406" s="245" t="s">
        <v>19</v>
      </c>
      <c r="F406" s="246" t="s">
        <v>344</v>
      </c>
      <c r="G406" s="244"/>
      <c r="H406" s="247">
        <v>33.32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3" t="s">
        <v>152</v>
      </c>
      <c r="AU406" s="253" t="s">
        <v>86</v>
      </c>
      <c r="AV406" s="14" t="s">
        <v>86</v>
      </c>
      <c r="AW406" s="14" t="s">
        <v>35</v>
      </c>
      <c r="AX406" s="14" t="s">
        <v>76</v>
      </c>
      <c r="AY406" s="253" t="s">
        <v>140</v>
      </c>
    </row>
    <row r="407" s="13" customFormat="1">
      <c r="A407" s="13"/>
      <c r="B407" s="232"/>
      <c r="C407" s="233"/>
      <c r="D407" s="234" t="s">
        <v>152</v>
      </c>
      <c r="E407" s="235" t="s">
        <v>19</v>
      </c>
      <c r="F407" s="236" t="s">
        <v>286</v>
      </c>
      <c r="G407" s="233"/>
      <c r="H407" s="235" t="s">
        <v>19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152</v>
      </c>
      <c r="AU407" s="242" t="s">
        <v>86</v>
      </c>
      <c r="AV407" s="13" t="s">
        <v>84</v>
      </c>
      <c r="AW407" s="13" t="s">
        <v>35</v>
      </c>
      <c r="AX407" s="13" t="s">
        <v>76</v>
      </c>
      <c r="AY407" s="242" t="s">
        <v>140</v>
      </c>
    </row>
    <row r="408" s="14" customFormat="1">
      <c r="A408" s="14"/>
      <c r="B408" s="243"/>
      <c r="C408" s="244"/>
      <c r="D408" s="234" t="s">
        <v>152</v>
      </c>
      <c r="E408" s="245" t="s">
        <v>19</v>
      </c>
      <c r="F408" s="246" t="s">
        <v>1430</v>
      </c>
      <c r="G408" s="244"/>
      <c r="H408" s="247">
        <v>76.128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152</v>
      </c>
      <c r="AU408" s="253" t="s">
        <v>86</v>
      </c>
      <c r="AV408" s="14" t="s">
        <v>86</v>
      </c>
      <c r="AW408" s="14" t="s">
        <v>35</v>
      </c>
      <c r="AX408" s="14" t="s">
        <v>76</v>
      </c>
      <c r="AY408" s="253" t="s">
        <v>140</v>
      </c>
    </row>
    <row r="409" s="13" customFormat="1">
      <c r="A409" s="13"/>
      <c r="B409" s="232"/>
      <c r="C409" s="233"/>
      <c r="D409" s="234" t="s">
        <v>152</v>
      </c>
      <c r="E409" s="235" t="s">
        <v>19</v>
      </c>
      <c r="F409" s="236" t="s">
        <v>161</v>
      </c>
      <c r="G409" s="233"/>
      <c r="H409" s="235" t="s">
        <v>19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152</v>
      </c>
      <c r="AU409" s="242" t="s">
        <v>86</v>
      </c>
      <c r="AV409" s="13" t="s">
        <v>84</v>
      </c>
      <c r="AW409" s="13" t="s">
        <v>35</v>
      </c>
      <c r="AX409" s="13" t="s">
        <v>76</v>
      </c>
      <c r="AY409" s="242" t="s">
        <v>140</v>
      </c>
    </row>
    <row r="410" s="14" customFormat="1">
      <c r="A410" s="14"/>
      <c r="B410" s="243"/>
      <c r="C410" s="244"/>
      <c r="D410" s="234" t="s">
        <v>152</v>
      </c>
      <c r="E410" s="245" t="s">
        <v>19</v>
      </c>
      <c r="F410" s="246" t="s">
        <v>346</v>
      </c>
      <c r="G410" s="244"/>
      <c r="H410" s="247">
        <v>7.1799999999999997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3" t="s">
        <v>152</v>
      </c>
      <c r="AU410" s="253" t="s">
        <v>86</v>
      </c>
      <c r="AV410" s="14" t="s">
        <v>86</v>
      </c>
      <c r="AW410" s="14" t="s">
        <v>35</v>
      </c>
      <c r="AX410" s="14" t="s">
        <v>76</v>
      </c>
      <c r="AY410" s="253" t="s">
        <v>140</v>
      </c>
    </row>
    <row r="411" s="13" customFormat="1">
      <c r="A411" s="13"/>
      <c r="B411" s="232"/>
      <c r="C411" s="233"/>
      <c r="D411" s="234" t="s">
        <v>152</v>
      </c>
      <c r="E411" s="235" t="s">
        <v>19</v>
      </c>
      <c r="F411" s="236" t="s">
        <v>288</v>
      </c>
      <c r="G411" s="233"/>
      <c r="H411" s="235" t="s">
        <v>19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152</v>
      </c>
      <c r="AU411" s="242" t="s">
        <v>86</v>
      </c>
      <c r="AV411" s="13" t="s">
        <v>84</v>
      </c>
      <c r="AW411" s="13" t="s">
        <v>35</v>
      </c>
      <c r="AX411" s="13" t="s">
        <v>76</v>
      </c>
      <c r="AY411" s="242" t="s">
        <v>140</v>
      </c>
    </row>
    <row r="412" s="14" customFormat="1">
      <c r="A412" s="14"/>
      <c r="B412" s="243"/>
      <c r="C412" s="244"/>
      <c r="D412" s="234" t="s">
        <v>152</v>
      </c>
      <c r="E412" s="245" t="s">
        <v>19</v>
      </c>
      <c r="F412" s="246" t="s">
        <v>1431</v>
      </c>
      <c r="G412" s="244"/>
      <c r="H412" s="247">
        <v>38.688000000000002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152</v>
      </c>
      <c r="AU412" s="253" t="s">
        <v>86</v>
      </c>
      <c r="AV412" s="14" t="s">
        <v>86</v>
      </c>
      <c r="AW412" s="14" t="s">
        <v>35</v>
      </c>
      <c r="AX412" s="14" t="s">
        <v>76</v>
      </c>
      <c r="AY412" s="253" t="s">
        <v>140</v>
      </c>
    </row>
    <row r="413" s="13" customFormat="1">
      <c r="A413" s="13"/>
      <c r="B413" s="232"/>
      <c r="C413" s="233"/>
      <c r="D413" s="234" t="s">
        <v>152</v>
      </c>
      <c r="E413" s="235" t="s">
        <v>19</v>
      </c>
      <c r="F413" s="236" t="s">
        <v>208</v>
      </c>
      <c r="G413" s="233"/>
      <c r="H413" s="235" t="s">
        <v>19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152</v>
      </c>
      <c r="AU413" s="242" t="s">
        <v>86</v>
      </c>
      <c r="AV413" s="13" t="s">
        <v>84</v>
      </c>
      <c r="AW413" s="13" t="s">
        <v>35</v>
      </c>
      <c r="AX413" s="13" t="s">
        <v>76</v>
      </c>
      <c r="AY413" s="242" t="s">
        <v>140</v>
      </c>
    </row>
    <row r="414" s="14" customFormat="1">
      <c r="A414" s="14"/>
      <c r="B414" s="243"/>
      <c r="C414" s="244"/>
      <c r="D414" s="234" t="s">
        <v>152</v>
      </c>
      <c r="E414" s="245" t="s">
        <v>19</v>
      </c>
      <c r="F414" s="246" t="s">
        <v>348</v>
      </c>
      <c r="G414" s="244"/>
      <c r="H414" s="247">
        <v>18.550000000000001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3" t="s">
        <v>152</v>
      </c>
      <c r="AU414" s="253" t="s">
        <v>86</v>
      </c>
      <c r="AV414" s="14" t="s">
        <v>86</v>
      </c>
      <c r="AW414" s="14" t="s">
        <v>35</v>
      </c>
      <c r="AX414" s="14" t="s">
        <v>76</v>
      </c>
      <c r="AY414" s="253" t="s">
        <v>140</v>
      </c>
    </row>
    <row r="415" s="13" customFormat="1">
      <c r="A415" s="13"/>
      <c r="B415" s="232"/>
      <c r="C415" s="233"/>
      <c r="D415" s="234" t="s">
        <v>152</v>
      </c>
      <c r="E415" s="235" t="s">
        <v>19</v>
      </c>
      <c r="F415" s="236" t="s">
        <v>290</v>
      </c>
      <c r="G415" s="233"/>
      <c r="H415" s="235" t="s">
        <v>19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152</v>
      </c>
      <c r="AU415" s="242" t="s">
        <v>86</v>
      </c>
      <c r="AV415" s="13" t="s">
        <v>84</v>
      </c>
      <c r="AW415" s="13" t="s">
        <v>35</v>
      </c>
      <c r="AX415" s="13" t="s">
        <v>76</v>
      </c>
      <c r="AY415" s="242" t="s">
        <v>140</v>
      </c>
    </row>
    <row r="416" s="14" customFormat="1">
      <c r="A416" s="14"/>
      <c r="B416" s="243"/>
      <c r="C416" s="244"/>
      <c r="D416" s="234" t="s">
        <v>152</v>
      </c>
      <c r="E416" s="245" t="s">
        <v>19</v>
      </c>
      <c r="F416" s="246" t="s">
        <v>1432</v>
      </c>
      <c r="G416" s="244"/>
      <c r="H416" s="247">
        <v>47.911999999999999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152</v>
      </c>
      <c r="AU416" s="253" t="s">
        <v>86</v>
      </c>
      <c r="AV416" s="14" t="s">
        <v>86</v>
      </c>
      <c r="AW416" s="14" t="s">
        <v>35</v>
      </c>
      <c r="AX416" s="14" t="s">
        <v>76</v>
      </c>
      <c r="AY416" s="253" t="s">
        <v>140</v>
      </c>
    </row>
    <row r="417" s="13" customFormat="1">
      <c r="A417" s="13"/>
      <c r="B417" s="232"/>
      <c r="C417" s="233"/>
      <c r="D417" s="234" t="s">
        <v>152</v>
      </c>
      <c r="E417" s="235" t="s">
        <v>19</v>
      </c>
      <c r="F417" s="236" t="s">
        <v>210</v>
      </c>
      <c r="G417" s="233"/>
      <c r="H417" s="235" t="s">
        <v>19</v>
      </c>
      <c r="I417" s="237"/>
      <c r="J417" s="233"/>
      <c r="K417" s="233"/>
      <c r="L417" s="238"/>
      <c r="M417" s="239"/>
      <c r="N417" s="240"/>
      <c r="O417" s="240"/>
      <c r="P417" s="240"/>
      <c r="Q417" s="240"/>
      <c r="R417" s="240"/>
      <c r="S417" s="240"/>
      <c r="T417" s="24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2" t="s">
        <v>152</v>
      </c>
      <c r="AU417" s="242" t="s">
        <v>86</v>
      </c>
      <c r="AV417" s="13" t="s">
        <v>84</v>
      </c>
      <c r="AW417" s="13" t="s">
        <v>35</v>
      </c>
      <c r="AX417" s="13" t="s">
        <v>76</v>
      </c>
      <c r="AY417" s="242" t="s">
        <v>140</v>
      </c>
    </row>
    <row r="418" s="14" customFormat="1">
      <c r="A418" s="14"/>
      <c r="B418" s="243"/>
      <c r="C418" s="244"/>
      <c r="D418" s="234" t="s">
        <v>152</v>
      </c>
      <c r="E418" s="245" t="s">
        <v>19</v>
      </c>
      <c r="F418" s="246" t="s">
        <v>350</v>
      </c>
      <c r="G418" s="244"/>
      <c r="H418" s="247">
        <v>22.219999999999999</v>
      </c>
      <c r="I418" s="248"/>
      <c r="J418" s="244"/>
      <c r="K418" s="244"/>
      <c r="L418" s="249"/>
      <c r="M418" s="250"/>
      <c r="N418" s="251"/>
      <c r="O418" s="251"/>
      <c r="P418" s="251"/>
      <c r="Q418" s="251"/>
      <c r="R418" s="251"/>
      <c r="S418" s="251"/>
      <c r="T418" s="25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3" t="s">
        <v>152</v>
      </c>
      <c r="AU418" s="253" t="s">
        <v>86</v>
      </c>
      <c r="AV418" s="14" t="s">
        <v>86</v>
      </c>
      <c r="AW418" s="14" t="s">
        <v>35</v>
      </c>
      <c r="AX418" s="14" t="s">
        <v>76</v>
      </c>
      <c r="AY418" s="253" t="s">
        <v>140</v>
      </c>
    </row>
    <row r="419" s="13" customFormat="1">
      <c r="A419" s="13"/>
      <c r="B419" s="232"/>
      <c r="C419" s="233"/>
      <c r="D419" s="234" t="s">
        <v>152</v>
      </c>
      <c r="E419" s="235" t="s">
        <v>19</v>
      </c>
      <c r="F419" s="236" t="s">
        <v>233</v>
      </c>
      <c r="G419" s="233"/>
      <c r="H419" s="235" t="s">
        <v>19</v>
      </c>
      <c r="I419" s="237"/>
      <c r="J419" s="233"/>
      <c r="K419" s="233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152</v>
      </c>
      <c r="AU419" s="242" t="s">
        <v>86</v>
      </c>
      <c r="AV419" s="13" t="s">
        <v>84</v>
      </c>
      <c r="AW419" s="13" t="s">
        <v>35</v>
      </c>
      <c r="AX419" s="13" t="s">
        <v>76</v>
      </c>
      <c r="AY419" s="242" t="s">
        <v>140</v>
      </c>
    </row>
    <row r="420" s="14" customFormat="1">
      <c r="A420" s="14"/>
      <c r="B420" s="243"/>
      <c r="C420" s="244"/>
      <c r="D420" s="234" t="s">
        <v>152</v>
      </c>
      <c r="E420" s="245" t="s">
        <v>19</v>
      </c>
      <c r="F420" s="246" t="s">
        <v>1433</v>
      </c>
      <c r="G420" s="244"/>
      <c r="H420" s="247">
        <v>56.847999999999999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3" t="s">
        <v>152</v>
      </c>
      <c r="AU420" s="253" t="s">
        <v>86</v>
      </c>
      <c r="AV420" s="14" t="s">
        <v>86</v>
      </c>
      <c r="AW420" s="14" t="s">
        <v>35</v>
      </c>
      <c r="AX420" s="14" t="s">
        <v>76</v>
      </c>
      <c r="AY420" s="253" t="s">
        <v>140</v>
      </c>
    </row>
    <row r="421" s="13" customFormat="1">
      <c r="A421" s="13"/>
      <c r="B421" s="232"/>
      <c r="C421" s="233"/>
      <c r="D421" s="234" t="s">
        <v>152</v>
      </c>
      <c r="E421" s="235" t="s">
        <v>19</v>
      </c>
      <c r="F421" s="236" t="s">
        <v>1434</v>
      </c>
      <c r="G421" s="233"/>
      <c r="H421" s="235" t="s">
        <v>19</v>
      </c>
      <c r="I421" s="237"/>
      <c r="J421" s="233"/>
      <c r="K421" s="233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152</v>
      </c>
      <c r="AU421" s="242" t="s">
        <v>86</v>
      </c>
      <c r="AV421" s="13" t="s">
        <v>84</v>
      </c>
      <c r="AW421" s="13" t="s">
        <v>35</v>
      </c>
      <c r="AX421" s="13" t="s">
        <v>76</v>
      </c>
      <c r="AY421" s="242" t="s">
        <v>140</v>
      </c>
    </row>
    <row r="422" s="14" customFormat="1">
      <c r="A422" s="14"/>
      <c r="B422" s="243"/>
      <c r="C422" s="244"/>
      <c r="D422" s="234" t="s">
        <v>152</v>
      </c>
      <c r="E422" s="245" t="s">
        <v>19</v>
      </c>
      <c r="F422" s="246" t="s">
        <v>352</v>
      </c>
      <c r="G422" s="244"/>
      <c r="H422" s="247">
        <v>8.4299999999999997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3" t="s">
        <v>152</v>
      </c>
      <c r="AU422" s="253" t="s">
        <v>86</v>
      </c>
      <c r="AV422" s="14" t="s">
        <v>86</v>
      </c>
      <c r="AW422" s="14" t="s">
        <v>35</v>
      </c>
      <c r="AX422" s="14" t="s">
        <v>76</v>
      </c>
      <c r="AY422" s="253" t="s">
        <v>140</v>
      </c>
    </row>
    <row r="423" s="13" customFormat="1">
      <c r="A423" s="13"/>
      <c r="B423" s="232"/>
      <c r="C423" s="233"/>
      <c r="D423" s="234" t="s">
        <v>152</v>
      </c>
      <c r="E423" s="235" t="s">
        <v>19</v>
      </c>
      <c r="F423" s="236" t="s">
        <v>1435</v>
      </c>
      <c r="G423" s="233"/>
      <c r="H423" s="235" t="s">
        <v>19</v>
      </c>
      <c r="I423" s="237"/>
      <c r="J423" s="233"/>
      <c r="K423" s="233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152</v>
      </c>
      <c r="AU423" s="242" t="s">
        <v>86</v>
      </c>
      <c r="AV423" s="13" t="s">
        <v>84</v>
      </c>
      <c r="AW423" s="13" t="s">
        <v>35</v>
      </c>
      <c r="AX423" s="13" t="s">
        <v>76</v>
      </c>
      <c r="AY423" s="242" t="s">
        <v>140</v>
      </c>
    </row>
    <row r="424" s="14" customFormat="1">
      <c r="A424" s="14"/>
      <c r="B424" s="243"/>
      <c r="C424" s="244"/>
      <c r="D424" s="234" t="s">
        <v>152</v>
      </c>
      <c r="E424" s="245" t="s">
        <v>19</v>
      </c>
      <c r="F424" s="246" t="s">
        <v>1436</v>
      </c>
      <c r="G424" s="244"/>
      <c r="H424" s="247">
        <v>20.736000000000001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3" t="s">
        <v>152</v>
      </c>
      <c r="AU424" s="253" t="s">
        <v>86</v>
      </c>
      <c r="AV424" s="14" t="s">
        <v>86</v>
      </c>
      <c r="AW424" s="14" t="s">
        <v>35</v>
      </c>
      <c r="AX424" s="14" t="s">
        <v>76</v>
      </c>
      <c r="AY424" s="253" t="s">
        <v>140</v>
      </c>
    </row>
    <row r="425" s="13" customFormat="1">
      <c r="A425" s="13"/>
      <c r="B425" s="232"/>
      <c r="C425" s="233"/>
      <c r="D425" s="234" t="s">
        <v>152</v>
      </c>
      <c r="E425" s="235" t="s">
        <v>19</v>
      </c>
      <c r="F425" s="236" t="s">
        <v>1437</v>
      </c>
      <c r="G425" s="233"/>
      <c r="H425" s="235" t="s">
        <v>19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152</v>
      </c>
      <c r="AU425" s="242" t="s">
        <v>86</v>
      </c>
      <c r="AV425" s="13" t="s">
        <v>84</v>
      </c>
      <c r="AW425" s="13" t="s">
        <v>35</v>
      </c>
      <c r="AX425" s="13" t="s">
        <v>76</v>
      </c>
      <c r="AY425" s="242" t="s">
        <v>140</v>
      </c>
    </row>
    <row r="426" s="14" customFormat="1">
      <c r="A426" s="14"/>
      <c r="B426" s="243"/>
      <c r="C426" s="244"/>
      <c r="D426" s="234" t="s">
        <v>152</v>
      </c>
      <c r="E426" s="245" t="s">
        <v>19</v>
      </c>
      <c r="F426" s="246" t="s">
        <v>354</v>
      </c>
      <c r="G426" s="244"/>
      <c r="H426" s="247">
        <v>12.85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152</v>
      </c>
      <c r="AU426" s="253" t="s">
        <v>86</v>
      </c>
      <c r="AV426" s="14" t="s">
        <v>86</v>
      </c>
      <c r="AW426" s="14" t="s">
        <v>35</v>
      </c>
      <c r="AX426" s="14" t="s">
        <v>76</v>
      </c>
      <c r="AY426" s="253" t="s">
        <v>140</v>
      </c>
    </row>
    <row r="427" s="13" customFormat="1">
      <c r="A427" s="13"/>
      <c r="B427" s="232"/>
      <c r="C427" s="233"/>
      <c r="D427" s="234" t="s">
        <v>152</v>
      </c>
      <c r="E427" s="235" t="s">
        <v>19</v>
      </c>
      <c r="F427" s="236" t="s">
        <v>1438</v>
      </c>
      <c r="G427" s="233"/>
      <c r="H427" s="235" t="s">
        <v>19</v>
      </c>
      <c r="I427" s="237"/>
      <c r="J427" s="233"/>
      <c r="K427" s="233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152</v>
      </c>
      <c r="AU427" s="242" t="s">
        <v>86</v>
      </c>
      <c r="AV427" s="13" t="s">
        <v>84</v>
      </c>
      <c r="AW427" s="13" t="s">
        <v>35</v>
      </c>
      <c r="AX427" s="13" t="s">
        <v>76</v>
      </c>
      <c r="AY427" s="242" t="s">
        <v>140</v>
      </c>
    </row>
    <row r="428" s="14" customFormat="1">
      <c r="A428" s="14"/>
      <c r="B428" s="243"/>
      <c r="C428" s="244"/>
      <c r="D428" s="234" t="s">
        <v>152</v>
      </c>
      <c r="E428" s="245" t="s">
        <v>19</v>
      </c>
      <c r="F428" s="246" t="s">
        <v>1439</v>
      </c>
      <c r="G428" s="244"/>
      <c r="H428" s="247">
        <v>30.015999999999998</v>
      </c>
      <c r="I428" s="248"/>
      <c r="J428" s="244"/>
      <c r="K428" s="244"/>
      <c r="L428" s="249"/>
      <c r="M428" s="250"/>
      <c r="N428" s="251"/>
      <c r="O428" s="251"/>
      <c r="P428" s="251"/>
      <c r="Q428" s="251"/>
      <c r="R428" s="251"/>
      <c r="S428" s="251"/>
      <c r="T428" s="25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3" t="s">
        <v>152</v>
      </c>
      <c r="AU428" s="253" t="s">
        <v>86</v>
      </c>
      <c r="AV428" s="14" t="s">
        <v>86</v>
      </c>
      <c r="AW428" s="14" t="s">
        <v>35</v>
      </c>
      <c r="AX428" s="14" t="s">
        <v>76</v>
      </c>
      <c r="AY428" s="253" t="s">
        <v>140</v>
      </c>
    </row>
    <row r="429" s="13" customFormat="1">
      <c r="A429" s="13"/>
      <c r="B429" s="232"/>
      <c r="C429" s="233"/>
      <c r="D429" s="234" t="s">
        <v>152</v>
      </c>
      <c r="E429" s="235" t="s">
        <v>19</v>
      </c>
      <c r="F429" s="236" t="s">
        <v>1440</v>
      </c>
      <c r="G429" s="233"/>
      <c r="H429" s="235" t="s">
        <v>19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152</v>
      </c>
      <c r="AU429" s="242" t="s">
        <v>86</v>
      </c>
      <c r="AV429" s="13" t="s">
        <v>84</v>
      </c>
      <c r="AW429" s="13" t="s">
        <v>35</v>
      </c>
      <c r="AX429" s="13" t="s">
        <v>76</v>
      </c>
      <c r="AY429" s="242" t="s">
        <v>140</v>
      </c>
    </row>
    <row r="430" s="14" customFormat="1">
      <c r="A430" s="14"/>
      <c r="B430" s="243"/>
      <c r="C430" s="244"/>
      <c r="D430" s="234" t="s">
        <v>152</v>
      </c>
      <c r="E430" s="245" t="s">
        <v>19</v>
      </c>
      <c r="F430" s="246" t="s">
        <v>356</v>
      </c>
      <c r="G430" s="244"/>
      <c r="H430" s="247">
        <v>8.6500000000000004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3" t="s">
        <v>152</v>
      </c>
      <c r="AU430" s="253" t="s">
        <v>86</v>
      </c>
      <c r="AV430" s="14" t="s">
        <v>86</v>
      </c>
      <c r="AW430" s="14" t="s">
        <v>35</v>
      </c>
      <c r="AX430" s="14" t="s">
        <v>76</v>
      </c>
      <c r="AY430" s="253" t="s">
        <v>140</v>
      </c>
    </row>
    <row r="431" s="13" customFormat="1">
      <c r="A431" s="13"/>
      <c r="B431" s="232"/>
      <c r="C431" s="233"/>
      <c r="D431" s="234" t="s">
        <v>152</v>
      </c>
      <c r="E431" s="235" t="s">
        <v>19</v>
      </c>
      <c r="F431" s="236" t="s">
        <v>1441</v>
      </c>
      <c r="G431" s="233"/>
      <c r="H431" s="235" t="s">
        <v>19</v>
      </c>
      <c r="I431" s="237"/>
      <c r="J431" s="233"/>
      <c r="K431" s="233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152</v>
      </c>
      <c r="AU431" s="242" t="s">
        <v>86</v>
      </c>
      <c r="AV431" s="13" t="s">
        <v>84</v>
      </c>
      <c r="AW431" s="13" t="s">
        <v>35</v>
      </c>
      <c r="AX431" s="13" t="s">
        <v>76</v>
      </c>
      <c r="AY431" s="242" t="s">
        <v>140</v>
      </c>
    </row>
    <row r="432" s="14" customFormat="1">
      <c r="A432" s="14"/>
      <c r="B432" s="243"/>
      <c r="C432" s="244"/>
      <c r="D432" s="234" t="s">
        <v>152</v>
      </c>
      <c r="E432" s="245" t="s">
        <v>19</v>
      </c>
      <c r="F432" s="246" t="s">
        <v>1442</v>
      </c>
      <c r="G432" s="244"/>
      <c r="H432" s="247">
        <v>21.059999999999999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3" t="s">
        <v>152</v>
      </c>
      <c r="AU432" s="253" t="s">
        <v>86</v>
      </c>
      <c r="AV432" s="14" t="s">
        <v>86</v>
      </c>
      <c r="AW432" s="14" t="s">
        <v>35</v>
      </c>
      <c r="AX432" s="14" t="s">
        <v>76</v>
      </c>
      <c r="AY432" s="253" t="s">
        <v>140</v>
      </c>
    </row>
    <row r="433" s="13" customFormat="1">
      <c r="A433" s="13"/>
      <c r="B433" s="232"/>
      <c r="C433" s="233"/>
      <c r="D433" s="234" t="s">
        <v>152</v>
      </c>
      <c r="E433" s="235" t="s">
        <v>19</v>
      </c>
      <c r="F433" s="236" t="s">
        <v>212</v>
      </c>
      <c r="G433" s="233"/>
      <c r="H433" s="235" t="s">
        <v>19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152</v>
      </c>
      <c r="AU433" s="242" t="s">
        <v>86</v>
      </c>
      <c r="AV433" s="13" t="s">
        <v>84</v>
      </c>
      <c r="AW433" s="13" t="s">
        <v>35</v>
      </c>
      <c r="AX433" s="13" t="s">
        <v>76</v>
      </c>
      <c r="AY433" s="242" t="s">
        <v>140</v>
      </c>
    </row>
    <row r="434" s="14" customFormat="1">
      <c r="A434" s="14"/>
      <c r="B434" s="243"/>
      <c r="C434" s="244"/>
      <c r="D434" s="234" t="s">
        <v>152</v>
      </c>
      <c r="E434" s="245" t="s">
        <v>19</v>
      </c>
      <c r="F434" s="246" t="s">
        <v>358</v>
      </c>
      <c r="G434" s="244"/>
      <c r="H434" s="247">
        <v>12.9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3" t="s">
        <v>152</v>
      </c>
      <c r="AU434" s="253" t="s">
        <v>86</v>
      </c>
      <c r="AV434" s="14" t="s">
        <v>86</v>
      </c>
      <c r="AW434" s="14" t="s">
        <v>35</v>
      </c>
      <c r="AX434" s="14" t="s">
        <v>76</v>
      </c>
      <c r="AY434" s="253" t="s">
        <v>140</v>
      </c>
    </row>
    <row r="435" s="13" customFormat="1">
      <c r="A435" s="13"/>
      <c r="B435" s="232"/>
      <c r="C435" s="233"/>
      <c r="D435" s="234" t="s">
        <v>152</v>
      </c>
      <c r="E435" s="235" t="s">
        <v>19</v>
      </c>
      <c r="F435" s="236" t="s">
        <v>293</v>
      </c>
      <c r="G435" s="233"/>
      <c r="H435" s="235" t="s">
        <v>19</v>
      </c>
      <c r="I435" s="237"/>
      <c r="J435" s="233"/>
      <c r="K435" s="233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152</v>
      </c>
      <c r="AU435" s="242" t="s">
        <v>86</v>
      </c>
      <c r="AV435" s="13" t="s">
        <v>84</v>
      </c>
      <c r="AW435" s="13" t="s">
        <v>35</v>
      </c>
      <c r="AX435" s="13" t="s">
        <v>76</v>
      </c>
      <c r="AY435" s="242" t="s">
        <v>140</v>
      </c>
    </row>
    <row r="436" s="14" customFormat="1">
      <c r="A436" s="14"/>
      <c r="B436" s="243"/>
      <c r="C436" s="244"/>
      <c r="D436" s="234" t="s">
        <v>152</v>
      </c>
      <c r="E436" s="245" t="s">
        <v>19</v>
      </c>
      <c r="F436" s="246" t="s">
        <v>1443</v>
      </c>
      <c r="G436" s="244"/>
      <c r="H436" s="247">
        <v>34.048000000000002</v>
      </c>
      <c r="I436" s="248"/>
      <c r="J436" s="244"/>
      <c r="K436" s="244"/>
      <c r="L436" s="249"/>
      <c r="M436" s="250"/>
      <c r="N436" s="251"/>
      <c r="O436" s="251"/>
      <c r="P436" s="251"/>
      <c r="Q436" s="251"/>
      <c r="R436" s="251"/>
      <c r="S436" s="251"/>
      <c r="T436" s="25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3" t="s">
        <v>152</v>
      </c>
      <c r="AU436" s="253" t="s">
        <v>86</v>
      </c>
      <c r="AV436" s="14" t="s">
        <v>86</v>
      </c>
      <c r="AW436" s="14" t="s">
        <v>35</v>
      </c>
      <c r="AX436" s="14" t="s">
        <v>76</v>
      </c>
      <c r="AY436" s="253" t="s">
        <v>140</v>
      </c>
    </row>
    <row r="437" s="15" customFormat="1">
      <c r="A437" s="15"/>
      <c r="B437" s="254"/>
      <c r="C437" s="255"/>
      <c r="D437" s="234" t="s">
        <v>152</v>
      </c>
      <c r="E437" s="256" t="s">
        <v>19</v>
      </c>
      <c r="F437" s="257" t="s">
        <v>162</v>
      </c>
      <c r="G437" s="255"/>
      <c r="H437" s="258">
        <v>2614.7440000000001</v>
      </c>
      <c r="I437" s="259"/>
      <c r="J437" s="255"/>
      <c r="K437" s="255"/>
      <c r="L437" s="260"/>
      <c r="M437" s="261"/>
      <c r="N437" s="262"/>
      <c r="O437" s="262"/>
      <c r="P437" s="262"/>
      <c r="Q437" s="262"/>
      <c r="R437" s="262"/>
      <c r="S437" s="262"/>
      <c r="T437" s="263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4" t="s">
        <v>152</v>
      </c>
      <c r="AU437" s="264" t="s">
        <v>86</v>
      </c>
      <c r="AV437" s="15" t="s">
        <v>148</v>
      </c>
      <c r="AW437" s="15" t="s">
        <v>35</v>
      </c>
      <c r="AX437" s="15" t="s">
        <v>84</v>
      </c>
      <c r="AY437" s="264" t="s">
        <v>140</v>
      </c>
    </row>
    <row r="438" s="2" customFormat="1" ht="16.5" customHeight="1">
      <c r="A438" s="40"/>
      <c r="B438" s="41"/>
      <c r="C438" s="214" t="s">
        <v>424</v>
      </c>
      <c r="D438" s="214" t="s">
        <v>143</v>
      </c>
      <c r="E438" s="215" t="s">
        <v>1444</v>
      </c>
      <c r="F438" s="216" t="s">
        <v>1445</v>
      </c>
      <c r="G438" s="217" t="s">
        <v>146</v>
      </c>
      <c r="H438" s="218">
        <v>2614.7440000000001</v>
      </c>
      <c r="I438" s="219"/>
      <c r="J438" s="220">
        <f>ROUND(I438*H438,2)</f>
        <v>0</v>
      </c>
      <c r="K438" s="216" t="s">
        <v>19</v>
      </c>
      <c r="L438" s="46"/>
      <c r="M438" s="221" t="s">
        <v>19</v>
      </c>
      <c r="N438" s="222" t="s">
        <v>47</v>
      </c>
      <c r="O438" s="86"/>
      <c r="P438" s="223">
        <f>O438*H438</f>
        <v>0</v>
      </c>
      <c r="Q438" s="223">
        <v>0</v>
      </c>
      <c r="R438" s="223">
        <f>Q438*H438</f>
        <v>0</v>
      </c>
      <c r="S438" s="223">
        <v>0</v>
      </c>
      <c r="T438" s="224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25" t="s">
        <v>418</v>
      </c>
      <c r="AT438" s="225" t="s">
        <v>143</v>
      </c>
      <c r="AU438" s="225" t="s">
        <v>86</v>
      </c>
      <c r="AY438" s="19" t="s">
        <v>140</v>
      </c>
      <c r="BE438" s="226">
        <f>IF(N438="základní",J438,0)</f>
        <v>0</v>
      </c>
      <c r="BF438" s="226">
        <f>IF(N438="snížená",J438,0)</f>
        <v>0</v>
      </c>
      <c r="BG438" s="226">
        <f>IF(N438="zákl. přenesená",J438,0)</f>
        <v>0</v>
      </c>
      <c r="BH438" s="226">
        <f>IF(N438="sníž. přenesená",J438,0)</f>
        <v>0</v>
      </c>
      <c r="BI438" s="226">
        <f>IF(N438="nulová",J438,0)</f>
        <v>0</v>
      </c>
      <c r="BJ438" s="19" t="s">
        <v>84</v>
      </c>
      <c r="BK438" s="226">
        <f>ROUND(I438*H438,2)</f>
        <v>0</v>
      </c>
      <c r="BL438" s="19" t="s">
        <v>418</v>
      </c>
      <c r="BM438" s="225" t="s">
        <v>1446</v>
      </c>
    </row>
    <row r="439" s="13" customFormat="1">
      <c r="A439" s="13"/>
      <c r="B439" s="232"/>
      <c r="C439" s="233"/>
      <c r="D439" s="234" t="s">
        <v>152</v>
      </c>
      <c r="E439" s="235" t="s">
        <v>19</v>
      </c>
      <c r="F439" s="236" t="s">
        <v>253</v>
      </c>
      <c r="G439" s="233"/>
      <c r="H439" s="235" t="s">
        <v>19</v>
      </c>
      <c r="I439" s="237"/>
      <c r="J439" s="233"/>
      <c r="K439" s="233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152</v>
      </c>
      <c r="AU439" s="242" t="s">
        <v>86</v>
      </c>
      <c r="AV439" s="13" t="s">
        <v>84</v>
      </c>
      <c r="AW439" s="13" t="s">
        <v>35</v>
      </c>
      <c r="AX439" s="13" t="s">
        <v>76</v>
      </c>
      <c r="AY439" s="242" t="s">
        <v>140</v>
      </c>
    </row>
    <row r="440" s="14" customFormat="1">
      <c r="A440" s="14"/>
      <c r="B440" s="243"/>
      <c r="C440" s="244"/>
      <c r="D440" s="234" t="s">
        <v>152</v>
      </c>
      <c r="E440" s="245" t="s">
        <v>19</v>
      </c>
      <c r="F440" s="246" t="s">
        <v>1406</v>
      </c>
      <c r="G440" s="244"/>
      <c r="H440" s="247">
        <v>82.079999999999998</v>
      </c>
      <c r="I440" s="248"/>
      <c r="J440" s="244"/>
      <c r="K440" s="244"/>
      <c r="L440" s="249"/>
      <c r="M440" s="250"/>
      <c r="N440" s="251"/>
      <c r="O440" s="251"/>
      <c r="P440" s="251"/>
      <c r="Q440" s="251"/>
      <c r="R440" s="251"/>
      <c r="S440" s="251"/>
      <c r="T440" s="25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3" t="s">
        <v>152</v>
      </c>
      <c r="AU440" s="253" t="s">
        <v>86</v>
      </c>
      <c r="AV440" s="14" t="s">
        <v>86</v>
      </c>
      <c r="AW440" s="14" t="s">
        <v>35</v>
      </c>
      <c r="AX440" s="14" t="s">
        <v>76</v>
      </c>
      <c r="AY440" s="253" t="s">
        <v>140</v>
      </c>
    </row>
    <row r="441" s="13" customFormat="1">
      <c r="A441" s="13"/>
      <c r="B441" s="232"/>
      <c r="C441" s="233"/>
      <c r="D441" s="234" t="s">
        <v>152</v>
      </c>
      <c r="E441" s="235" t="s">
        <v>19</v>
      </c>
      <c r="F441" s="236" t="s">
        <v>173</v>
      </c>
      <c r="G441" s="233"/>
      <c r="H441" s="235" t="s">
        <v>19</v>
      </c>
      <c r="I441" s="237"/>
      <c r="J441" s="233"/>
      <c r="K441" s="233"/>
      <c r="L441" s="238"/>
      <c r="M441" s="239"/>
      <c r="N441" s="240"/>
      <c r="O441" s="240"/>
      <c r="P441" s="240"/>
      <c r="Q441" s="240"/>
      <c r="R441" s="240"/>
      <c r="S441" s="240"/>
      <c r="T441" s="24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2" t="s">
        <v>152</v>
      </c>
      <c r="AU441" s="242" t="s">
        <v>86</v>
      </c>
      <c r="AV441" s="13" t="s">
        <v>84</v>
      </c>
      <c r="AW441" s="13" t="s">
        <v>35</v>
      </c>
      <c r="AX441" s="13" t="s">
        <v>76</v>
      </c>
      <c r="AY441" s="242" t="s">
        <v>140</v>
      </c>
    </row>
    <row r="442" s="14" customFormat="1">
      <c r="A442" s="14"/>
      <c r="B442" s="243"/>
      <c r="C442" s="244"/>
      <c r="D442" s="234" t="s">
        <v>152</v>
      </c>
      <c r="E442" s="245" t="s">
        <v>19</v>
      </c>
      <c r="F442" s="246" t="s">
        <v>303</v>
      </c>
      <c r="G442" s="244"/>
      <c r="H442" s="247">
        <v>1.6799999999999999</v>
      </c>
      <c r="I442" s="248"/>
      <c r="J442" s="244"/>
      <c r="K442" s="244"/>
      <c r="L442" s="249"/>
      <c r="M442" s="250"/>
      <c r="N442" s="251"/>
      <c r="O442" s="251"/>
      <c r="P442" s="251"/>
      <c r="Q442" s="251"/>
      <c r="R442" s="251"/>
      <c r="S442" s="251"/>
      <c r="T442" s="25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3" t="s">
        <v>152</v>
      </c>
      <c r="AU442" s="253" t="s">
        <v>86</v>
      </c>
      <c r="AV442" s="14" t="s">
        <v>86</v>
      </c>
      <c r="AW442" s="14" t="s">
        <v>35</v>
      </c>
      <c r="AX442" s="14" t="s">
        <v>76</v>
      </c>
      <c r="AY442" s="253" t="s">
        <v>140</v>
      </c>
    </row>
    <row r="443" s="13" customFormat="1">
      <c r="A443" s="13"/>
      <c r="B443" s="232"/>
      <c r="C443" s="233"/>
      <c r="D443" s="234" t="s">
        <v>152</v>
      </c>
      <c r="E443" s="235" t="s">
        <v>19</v>
      </c>
      <c r="F443" s="236" t="s">
        <v>255</v>
      </c>
      <c r="G443" s="233"/>
      <c r="H443" s="235" t="s">
        <v>19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152</v>
      </c>
      <c r="AU443" s="242" t="s">
        <v>86</v>
      </c>
      <c r="AV443" s="13" t="s">
        <v>84</v>
      </c>
      <c r="AW443" s="13" t="s">
        <v>35</v>
      </c>
      <c r="AX443" s="13" t="s">
        <v>76</v>
      </c>
      <c r="AY443" s="242" t="s">
        <v>140</v>
      </c>
    </row>
    <row r="444" s="14" customFormat="1">
      <c r="A444" s="14"/>
      <c r="B444" s="243"/>
      <c r="C444" s="244"/>
      <c r="D444" s="234" t="s">
        <v>152</v>
      </c>
      <c r="E444" s="245" t="s">
        <v>19</v>
      </c>
      <c r="F444" s="246" t="s">
        <v>1407</v>
      </c>
      <c r="G444" s="244"/>
      <c r="H444" s="247">
        <v>17.472000000000001</v>
      </c>
      <c r="I444" s="248"/>
      <c r="J444" s="244"/>
      <c r="K444" s="244"/>
      <c r="L444" s="249"/>
      <c r="M444" s="250"/>
      <c r="N444" s="251"/>
      <c r="O444" s="251"/>
      <c r="P444" s="251"/>
      <c r="Q444" s="251"/>
      <c r="R444" s="251"/>
      <c r="S444" s="251"/>
      <c r="T444" s="25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3" t="s">
        <v>152</v>
      </c>
      <c r="AU444" s="253" t="s">
        <v>86</v>
      </c>
      <c r="AV444" s="14" t="s">
        <v>86</v>
      </c>
      <c r="AW444" s="14" t="s">
        <v>35</v>
      </c>
      <c r="AX444" s="14" t="s">
        <v>76</v>
      </c>
      <c r="AY444" s="253" t="s">
        <v>140</v>
      </c>
    </row>
    <row r="445" s="13" customFormat="1">
      <c r="A445" s="13"/>
      <c r="B445" s="232"/>
      <c r="C445" s="233"/>
      <c r="D445" s="234" t="s">
        <v>152</v>
      </c>
      <c r="E445" s="235" t="s">
        <v>19</v>
      </c>
      <c r="F445" s="236" t="s">
        <v>175</v>
      </c>
      <c r="G445" s="233"/>
      <c r="H445" s="235" t="s">
        <v>19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152</v>
      </c>
      <c r="AU445" s="242" t="s">
        <v>86</v>
      </c>
      <c r="AV445" s="13" t="s">
        <v>84</v>
      </c>
      <c r="AW445" s="13" t="s">
        <v>35</v>
      </c>
      <c r="AX445" s="13" t="s">
        <v>76</v>
      </c>
      <c r="AY445" s="242" t="s">
        <v>140</v>
      </c>
    </row>
    <row r="446" s="14" customFormat="1">
      <c r="A446" s="14"/>
      <c r="B446" s="243"/>
      <c r="C446" s="244"/>
      <c r="D446" s="234" t="s">
        <v>152</v>
      </c>
      <c r="E446" s="245" t="s">
        <v>19</v>
      </c>
      <c r="F446" s="246" t="s">
        <v>305</v>
      </c>
      <c r="G446" s="244"/>
      <c r="H446" s="247">
        <v>22.562000000000001</v>
      </c>
      <c r="I446" s="248"/>
      <c r="J446" s="244"/>
      <c r="K446" s="244"/>
      <c r="L446" s="249"/>
      <c r="M446" s="250"/>
      <c r="N446" s="251"/>
      <c r="O446" s="251"/>
      <c r="P446" s="251"/>
      <c r="Q446" s="251"/>
      <c r="R446" s="251"/>
      <c r="S446" s="251"/>
      <c r="T446" s="25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3" t="s">
        <v>152</v>
      </c>
      <c r="AU446" s="253" t="s">
        <v>86</v>
      </c>
      <c r="AV446" s="14" t="s">
        <v>86</v>
      </c>
      <c r="AW446" s="14" t="s">
        <v>35</v>
      </c>
      <c r="AX446" s="14" t="s">
        <v>76</v>
      </c>
      <c r="AY446" s="253" t="s">
        <v>140</v>
      </c>
    </row>
    <row r="447" s="13" customFormat="1">
      <c r="A447" s="13"/>
      <c r="B447" s="232"/>
      <c r="C447" s="233"/>
      <c r="D447" s="234" t="s">
        <v>152</v>
      </c>
      <c r="E447" s="235" t="s">
        <v>19</v>
      </c>
      <c r="F447" s="236" t="s">
        <v>218</v>
      </c>
      <c r="G447" s="233"/>
      <c r="H447" s="235" t="s">
        <v>19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152</v>
      </c>
      <c r="AU447" s="242" t="s">
        <v>86</v>
      </c>
      <c r="AV447" s="13" t="s">
        <v>84</v>
      </c>
      <c r="AW447" s="13" t="s">
        <v>35</v>
      </c>
      <c r="AX447" s="13" t="s">
        <v>76</v>
      </c>
      <c r="AY447" s="242" t="s">
        <v>140</v>
      </c>
    </row>
    <row r="448" s="14" customFormat="1">
      <c r="A448" s="14"/>
      <c r="B448" s="243"/>
      <c r="C448" s="244"/>
      <c r="D448" s="234" t="s">
        <v>152</v>
      </c>
      <c r="E448" s="245" t="s">
        <v>19</v>
      </c>
      <c r="F448" s="246" t="s">
        <v>1408</v>
      </c>
      <c r="G448" s="244"/>
      <c r="H448" s="247">
        <v>55.481000000000002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3" t="s">
        <v>152</v>
      </c>
      <c r="AU448" s="253" t="s">
        <v>86</v>
      </c>
      <c r="AV448" s="14" t="s">
        <v>86</v>
      </c>
      <c r="AW448" s="14" t="s">
        <v>35</v>
      </c>
      <c r="AX448" s="14" t="s">
        <v>76</v>
      </c>
      <c r="AY448" s="253" t="s">
        <v>140</v>
      </c>
    </row>
    <row r="449" s="13" customFormat="1">
      <c r="A449" s="13"/>
      <c r="B449" s="232"/>
      <c r="C449" s="233"/>
      <c r="D449" s="234" t="s">
        <v>152</v>
      </c>
      <c r="E449" s="235" t="s">
        <v>19</v>
      </c>
      <c r="F449" s="236" t="s">
        <v>177</v>
      </c>
      <c r="G449" s="233"/>
      <c r="H449" s="235" t="s">
        <v>19</v>
      </c>
      <c r="I449" s="237"/>
      <c r="J449" s="233"/>
      <c r="K449" s="233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152</v>
      </c>
      <c r="AU449" s="242" t="s">
        <v>86</v>
      </c>
      <c r="AV449" s="13" t="s">
        <v>84</v>
      </c>
      <c r="AW449" s="13" t="s">
        <v>35</v>
      </c>
      <c r="AX449" s="13" t="s">
        <v>76</v>
      </c>
      <c r="AY449" s="242" t="s">
        <v>140</v>
      </c>
    </row>
    <row r="450" s="14" customFormat="1">
      <c r="A450" s="14"/>
      <c r="B450" s="243"/>
      <c r="C450" s="244"/>
      <c r="D450" s="234" t="s">
        <v>152</v>
      </c>
      <c r="E450" s="245" t="s">
        <v>19</v>
      </c>
      <c r="F450" s="246" t="s">
        <v>307</v>
      </c>
      <c r="G450" s="244"/>
      <c r="H450" s="247">
        <v>22.928999999999998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152</v>
      </c>
      <c r="AU450" s="253" t="s">
        <v>86</v>
      </c>
      <c r="AV450" s="14" t="s">
        <v>86</v>
      </c>
      <c r="AW450" s="14" t="s">
        <v>35</v>
      </c>
      <c r="AX450" s="14" t="s">
        <v>76</v>
      </c>
      <c r="AY450" s="253" t="s">
        <v>140</v>
      </c>
    </row>
    <row r="451" s="13" customFormat="1">
      <c r="A451" s="13"/>
      <c r="B451" s="232"/>
      <c r="C451" s="233"/>
      <c r="D451" s="234" t="s">
        <v>152</v>
      </c>
      <c r="E451" s="235" t="s">
        <v>19</v>
      </c>
      <c r="F451" s="236" t="s">
        <v>258</v>
      </c>
      <c r="G451" s="233"/>
      <c r="H451" s="235" t="s">
        <v>19</v>
      </c>
      <c r="I451" s="237"/>
      <c r="J451" s="233"/>
      <c r="K451" s="233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152</v>
      </c>
      <c r="AU451" s="242" t="s">
        <v>86</v>
      </c>
      <c r="AV451" s="13" t="s">
        <v>84</v>
      </c>
      <c r="AW451" s="13" t="s">
        <v>35</v>
      </c>
      <c r="AX451" s="13" t="s">
        <v>76</v>
      </c>
      <c r="AY451" s="242" t="s">
        <v>140</v>
      </c>
    </row>
    <row r="452" s="14" customFormat="1">
      <c r="A452" s="14"/>
      <c r="B452" s="243"/>
      <c r="C452" s="244"/>
      <c r="D452" s="234" t="s">
        <v>152</v>
      </c>
      <c r="E452" s="245" t="s">
        <v>19</v>
      </c>
      <c r="F452" s="246" t="s">
        <v>1409</v>
      </c>
      <c r="G452" s="244"/>
      <c r="H452" s="247">
        <v>52.886000000000003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3" t="s">
        <v>152</v>
      </c>
      <c r="AU452" s="253" t="s">
        <v>86</v>
      </c>
      <c r="AV452" s="14" t="s">
        <v>86</v>
      </c>
      <c r="AW452" s="14" t="s">
        <v>35</v>
      </c>
      <c r="AX452" s="14" t="s">
        <v>76</v>
      </c>
      <c r="AY452" s="253" t="s">
        <v>140</v>
      </c>
    </row>
    <row r="453" s="13" customFormat="1">
      <c r="A453" s="13"/>
      <c r="B453" s="232"/>
      <c r="C453" s="233"/>
      <c r="D453" s="234" t="s">
        <v>152</v>
      </c>
      <c r="E453" s="235" t="s">
        <v>19</v>
      </c>
      <c r="F453" s="236" t="s">
        <v>154</v>
      </c>
      <c r="G453" s="233"/>
      <c r="H453" s="235" t="s">
        <v>19</v>
      </c>
      <c r="I453" s="237"/>
      <c r="J453" s="233"/>
      <c r="K453" s="233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152</v>
      </c>
      <c r="AU453" s="242" t="s">
        <v>86</v>
      </c>
      <c r="AV453" s="13" t="s">
        <v>84</v>
      </c>
      <c r="AW453" s="13" t="s">
        <v>35</v>
      </c>
      <c r="AX453" s="13" t="s">
        <v>76</v>
      </c>
      <c r="AY453" s="242" t="s">
        <v>140</v>
      </c>
    </row>
    <row r="454" s="14" customFormat="1">
      <c r="A454" s="14"/>
      <c r="B454" s="243"/>
      <c r="C454" s="244"/>
      <c r="D454" s="234" t="s">
        <v>152</v>
      </c>
      <c r="E454" s="245" t="s">
        <v>19</v>
      </c>
      <c r="F454" s="246" t="s">
        <v>309</v>
      </c>
      <c r="G454" s="244"/>
      <c r="H454" s="247">
        <v>51.917999999999999</v>
      </c>
      <c r="I454" s="248"/>
      <c r="J454" s="244"/>
      <c r="K454" s="244"/>
      <c r="L454" s="249"/>
      <c r="M454" s="250"/>
      <c r="N454" s="251"/>
      <c r="O454" s="251"/>
      <c r="P454" s="251"/>
      <c r="Q454" s="251"/>
      <c r="R454" s="251"/>
      <c r="S454" s="251"/>
      <c r="T454" s="25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3" t="s">
        <v>152</v>
      </c>
      <c r="AU454" s="253" t="s">
        <v>86</v>
      </c>
      <c r="AV454" s="14" t="s">
        <v>86</v>
      </c>
      <c r="AW454" s="14" t="s">
        <v>35</v>
      </c>
      <c r="AX454" s="14" t="s">
        <v>76</v>
      </c>
      <c r="AY454" s="253" t="s">
        <v>140</v>
      </c>
    </row>
    <row r="455" s="13" customFormat="1">
      <c r="A455" s="13"/>
      <c r="B455" s="232"/>
      <c r="C455" s="233"/>
      <c r="D455" s="234" t="s">
        <v>152</v>
      </c>
      <c r="E455" s="235" t="s">
        <v>19</v>
      </c>
      <c r="F455" s="236" t="s">
        <v>221</v>
      </c>
      <c r="G455" s="233"/>
      <c r="H455" s="235" t="s">
        <v>19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2" t="s">
        <v>152</v>
      </c>
      <c r="AU455" s="242" t="s">
        <v>86</v>
      </c>
      <c r="AV455" s="13" t="s">
        <v>84</v>
      </c>
      <c r="AW455" s="13" t="s">
        <v>35</v>
      </c>
      <c r="AX455" s="13" t="s">
        <v>76</v>
      </c>
      <c r="AY455" s="242" t="s">
        <v>140</v>
      </c>
    </row>
    <row r="456" s="14" customFormat="1">
      <c r="A456" s="14"/>
      <c r="B456" s="243"/>
      <c r="C456" s="244"/>
      <c r="D456" s="234" t="s">
        <v>152</v>
      </c>
      <c r="E456" s="245" t="s">
        <v>19</v>
      </c>
      <c r="F456" s="246" t="s">
        <v>1410</v>
      </c>
      <c r="G456" s="244"/>
      <c r="H456" s="247">
        <v>81.275000000000006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152</v>
      </c>
      <c r="AU456" s="253" t="s">
        <v>86</v>
      </c>
      <c r="AV456" s="14" t="s">
        <v>86</v>
      </c>
      <c r="AW456" s="14" t="s">
        <v>35</v>
      </c>
      <c r="AX456" s="14" t="s">
        <v>76</v>
      </c>
      <c r="AY456" s="253" t="s">
        <v>140</v>
      </c>
    </row>
    <row r="457" s="13" customFormat="1">
      <c r="A457" s="13"/>
      <c r="B457" s="232"/>
      <c r="C457" s="233"/>
      <c r="D457" s="234" t="s">
        <v>152</v>
      </c>
      <c r="E457" s="235" t="s">
        <v>19</v>
      </c>
      <c r="F457" s="236" t="s">
        <v>180</v>
      </c>
      <c r="G457" s="233"/>
      <c r="H457" s="235" t="s">
        <v>19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152</v>
      </c>
      <c r="AU457" s="242" t="s">
        <v>86</v>
      </c>
      <c r="AV457" s="13" t="s">
        <v>84</v>
      </c>
      <c r="AW457" s="13" t="s">
        <v>35</v>
      </c>
      <c r="AX457" s="13" t="s">
        <v>76</v>
      </c>
      <c r="AY457" s="242" t="s">
        <v>140</v>
      </c>
    </row>
    <row r="458" s="14" customFormat="1">
      <c r="A458" s="14"/>
      <c r="B458" s="243"/>
      <c r="C458" s="244"/>
      <c r="D458" s="234" t="s">
        <v>152</v>
      </c>
      <c r="E458" s="245" t="s">
        <v>19</v>
      </c>
      <c r="F458" s="246" t="s">
        <v>311</v>
      </c>
      <c r="G458" s="244"/>
      <c r="H458" s="247">
        <v>16.010000000000002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152</v>
      </c>
      <c r="AU458" s="253" t="s">
        <v>86</v>
      </c>
      <c r="AV458" s="14" t="s">
        <v>86</v>
      </c>
      <c r="AW458" s="14" t="s">
        <v>35</v>
      </c>
      <c r="AX458" s="14" t="s">
        <v>76</v>
      </c>
      <c r="AY458" s="253" t="s">
        <v>140</v>
      </c>
    </row>
    <row r="459" s="13" customFormat="1">
      <c r="A459" s="13"/>
      <c r="B459" s="232"/>
      <c r="C459" s="233"/>
      <c r="D459" s="234" t="s">
        <v>152</v>
      </c>
      <c r="E459" s="235" t="s">
        <v>19</v>
      </c>
      <c r="F459" s="236" t="s">
        <v>261</v>
      </c>
      <c r="G459" s="233"/>
      <c r="H459" s="235" t="s">
        <v>19</v>
      </c>
      <c r="I459" s="237"/>
      <c r="J459" s="233"/>
      <c r="K459" s="233"/>
      <c r="L459" s="238"/>
      <c r="M459" s="239"/>
      <c r="N459" s="240"/>
      <c r="O459" s="240"/>
      <c r="P459" s="240"/>
      <c r="Q459" s="240"/>
      <c r="R459" s="240"/>
      <c r="S459" s="240"/>
      <c r="T459" s="24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2" t="s">
        <v>152</v>
      </c>
      <c r="AU459" s="242" t="s">
        <v>86</v>
      </c>
      <c r="AV459" s="13" t="s">
        <v>84</v>
      </c>
      <c r="AW459" s="13" t="s">
        <v>35</v>
      </c>
      <c r="AX459" s="13" t="s">
        <v>76</v>
      </c>
      <c r="AY459" s="242" t="s">
        <v>140</v>
      </c>
    </row>
    <row r="460" s="14" customFormat="1">
      <c r="A460" s="14"/>
      <c r="B460" s="243"/>
      <c r="C460" s="244"/>
      <c r="D460" s="234" t="s">
        <v>152</v>
      </c>
      <c r="E460" s="245" t="s">
        <v>19</v>
      </c>
      <c r="F460" s="246" t="s">
        <v>1411</v>
      </c>
      <c r="G460" s="244"/>
      <c r="H460" s="247">
        <v>76.128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3" t="s">
        <v>152</v>
      </c>
      <c r="AU460" s="253" t="s">
        <v>86</v>
      </c>
      <c r="AV460" s="14" t="s">
        <v>86</v>
      </c>
      <c r="AW460" s="14" t="s">
        <v>35</v>
      </c>
      <c r="AX460" s="14" t="s">
        <v>76</v>
      </c>
      <c r="AY460" s="253" t="s">
        <v>140</v>
      </c>
    </row>
    <row r="461" s="13" customFormat="1">
      <c r="A461" s="13"/>
      <c r="B461" s="232"/>
      <c r="C461" s="233"/>
      <c r="D461" s="234" t="s">
        <v>152</v>
      </c>
      <c r="E461" s="235" t="s">
        <v>19</v>
      </c>
      <c r="F461" s="236" t="s">
        <v>182</v>
      </c>
      <c r="G461" s="233"/>
      <c r="H461" s="235" t="s">
        <v>19</v>
      </c>
      <c r="I461" s="237"/>
      <c r="J461" s="233"/>
      <c r="K461" s="233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152</v>
      </c>
      <c r="AU461" s="242" t="s">
        <v>86</v>
      </c>
      <c r="AV461" s="13" t="s">
        <v>84</v>
      </c>
      <c r="AW461" s="13" t="s">
        <v>35</v>
      </c>
      <c r="AX461" s="13" t="s">
        <v>76</v>
      </c>
      <c r="AY461" s="242" t="s">
        <v>140</v>
      </c>
    </row>
    <row r="462" s="14" customFormat="1">
      <c r="A462" s="14"/>
      <c r="B462" s="243"/>
      <c r="C462" s="244"/>
      <c r="D462" s="234" t="s">
        <v>152</v>
      </c>
      <c r="E462" s="245" t="s">
        <v>19</v>
      </c>
      <c r="F462" s="246" t="s">
        <v>313</v>
      </c>
      <c r="G462" s="244"/>
      <c r="H462" s="247">
        <v>44.840000000000003</v>
      </c>
      <c r="I462" s="248"/>
      <c r="J462" s="244"/>
      <c r="K462" s="244"/>
      <c r="L462" s="249"/>
      <c r="M462" s="250"/>
      <c r="N462" s="251"/>
      <c r="O462" s="251"/>
      <c r="P462" s="251"/>
      <c r="Q462" s="251"/>
      <c r="R462" s="251"/>
      <c r="S462" s="251"/>
      <c r="T462" s="25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3" t="s">
        <v>152</v>
      </c>
      <c r="AU462" s="253" t="s">
        <v>86</v>
      </c>
      <c r="AV462" s="14" t="s">
        <v>86</v>
      </c>
      <c r="AW462" s="14" t="s">
        <v>35</v>
      </c>
      <c r="AX462" s="14" t="s">
        <v>76</v>
      </c>
      <c r="AY462" s="253" t="s">
        <v>140</v>
      </c>
    </row>
    <row r="463" s="13" customFormat="1">
      <c r="A463" s="13"/>
      <c r="B463" s="232"/>
      <c r="C463" s="233"/>
      <c r="D463" s="234" t="s">
        <v>152</v>
      </c>
      <c r="E463" s="235" t="s">
        <v>19</v>
      </c>
      <c r="F463" s="236" t="s">
        <v>223</v>
      </c>
      <c r="G463" s="233"/>
      <c r="H463" s="235" t="s">
        <v>19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152</v>
      </c>
      <c r="AU463" s="242" t="s">
        <v>86</v>
      </c>
      <c r="AV463" s="13" t="s">
        <v>84</v>
      </c>
      <c r="AW463" s="13" t="s">
        <v>35</v>
      </c>
      <c r="AX463" s="13" t="s">
        <v>76</v>
      </c>
      <c r="AY463" s="242" t="s">
        <v>140</v>
      </c>
    </row>
    <row r="464" s="14" customFormat="1">
      <c r="A464" s="14"/>
      <c r="B464" s="243"/>
      <c r="C464" s="244"/>
      <c r="D464" s="234" t="s">
        <v>152</v>
      </c>
      <c r="E464" s="245" t="s">
        <v>19</v>
      </c>
      <c r="F464" s="246" t="s">
        <v>1412</v>
      </c>
      <c r="G464" s="244"/>
      <c r="H464" s="247">
        <v>76.439999999999998</v>
      </c>
      <c r="I464" s="248"/>
      <c r="J464" s="244"/>
      <c r="K464" s="244"/>
      <c r="L464" s="249"/>
      <c r="M464" s="250"/>
      <c r="N464" s="251"/>
      <c r="O464" s="251"/>
      <c r="P464" s="251"/>
      <c r="Q464" s="251"/>
      <c r="R464" s="251"/>
      <c r="S464" s="251"/>
      <c r="T464" s="25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3" t="s">
        <v>152</v>
      </c>
      <c r="AU464" s="253" t="s">
        <v>86</v>
      </c>
      <c r="AV464" s="14" t="s">
        <v>86</v>
      </c>
      <c r="AW464" s="14" t="s">
        <v>35</v>
      </c>
      <c r="AX464" s="14" t="s">
        <v>76</v>
      </c>
      <c r="AY464" s="253" t="s">
        <v>140</v>
      </c>
    </row>
    <row r="465" s="13" customFormat="1">
      <c r="A465" s="13"/>
      <c r="B465" s="232"/>
      <c r="C465" s="233"/>
      <c r="D465" s="234" t="s">
        <v>152</v>
      </c>
      <c r="E465" s="235" t="s">
        <v>19</v>
      </c>
      <c r="F465" s="236" t="s">
        <v>184</v>
      </c>
      <c r="G465" s="233"/>
      <c r="H465" s="235" t="s">
        <v>19</v>
      </c>
      <c r="I465" s="237"/>
      <c r="J465" s="233"/>
      <c r="K465" s="233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152</v>
      </c>
      <c r="AU465" s="242" t="s">
        <v>86</v>
      </c>
      <c r="AV465" s="13" t="s">
        <v>84</v>
      </c>
      <c r="AW465" s="13" t="s">
        <v>35</v>
      </c>
      <c r="AX465" s="13" t="s">
        <v>76</v>
      </c>
      <c r="AY465" s="242" t="s">
        <v>140</v>
      </c>
    </row>
    <row r="466" s="14" customFormat="1">
      <c r="A466" s="14"/>
      <c r="B466" s="243"/>
      <c r="C466" s="244"/>
      <c r="D466" s="234" t="s">
        <v>152</v>
      </c>
      <c r="E466" s="245" t="s">
        <v>19</v>
      </c>
      <c r="F466" s="246" t="s">
        <v>315</v>
      </c>
      <c r="G466" s="244"/>
      <c r="H466" s="247">
        <v>29.800000000000001</v>
      </c>
      <c r="I466" s="248"/>
      <c r="J466" s="244"/>
      <c r="K466" s="244"/>
      <c r="L466" s="249"/>
      <c r="M466" s="250"/>
      <c r="N466" s="251"/>
      <c r="O466" s="251"/>
      <c r="P466" s="251"/>
      <c r="Q466" s="251"/>
      <c r="R466" s="251"/>
      <c r="S466" s="251"/>
      <c r="T466" s="25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3" t="s">
        <v>152</v>
      </c>
      <c r="AU466" s="253" t="s">
        <v>86</v>
      </c>
      <c r="AV466" s="14" t="s">
        <v>86</v>
      </c>
      <c r="AW466" s="14" t="s">
        <v>35</v>
      </c>
      <c r="AX466" s="14" t="s">
        <v>76</v>
      </c>
      <c r="AY466" s="253" t="s">
        <v>140</v>
      </c>
    </row>
    <row r="467" s="13" customFormat="1">
      <c r="A467" s="13"/>
      <c r="B467" s="232"/>
      <c r="C467" s="233"/>
      <c r="D467" s="234" t="s">
        <v>152</v>
      </c>
      <c r="E467" s="235" t="s">
        <v>19</v>
      </c>
      <c r="F467" s="236" t="s">
        <v>264</v>
      </c>
      <c r="G467" s="233"/>
      <c r="H467" s="235" t="s">
        <v>19</v>
      </c>
      <c r="I467" s="237"/>
      <c r="J467" s="233"/>
      <c r="K467" s="233"/>
      <c r="L467" s="238"/>
      <c r="M467" s="239"/>
      <c r="N467" s="240"/>
      <c r="O467" s="240"/>
      <c r="P467" s="240"/>
      <c r="Q467" s="240"/>
      <c r="R467" s="240"/>
      <c r="S467" s="240"/>
      <c r="T467" s="24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2" t="s">
        <v>152</v>
      </c>
      <c r="AU467" s="242" t="s">
        <v>86</v>
      </c>
      <c r="AV467" s="13" t="s">
        <v>84</v>
      </c>
      <c r="AW467" s="13" t="s">
        <v>35</v>
      </c>
      <c r="AX467" s="13" t="s">
        <v>76</v>
      </c>
      <c r="AY467" s="242" t="s">
        <v>140</v>
      </c>
    </row>
    <row r="468" s="14" customFormat="1">
      <c r="A468" s="14"/>
      <c r="B468" s="243"/>
      <c r="C468" s="244"/>
      <c r="D468" s="234" t="s">
        <v>152</v>
      </c>
      <c r="E468" s="245" t="s">
        <v>19</v>
      </c>
      <c r="F468" s="246" t="s">
        <v>1413</v>
      </c>
      <c r="G468" s="244"/>
      <c r="H468" s="247">
        <v>74.879999999999995</v>
      </c>
      <c r="I468" s="248"/>
      <c r="J468" s="244"/>
      <c r="K468" s="244"/>
      <c r="L468" s="249"/>
      <c r="M468" s="250"/>
      <c r="N468" s="251"/>
      <c r="O468" s="251"/>
      <c r="P468" s="251"/>
      <c r="Q468" s="251"/>
      <c r="R468" s="251"/>
      <c r="S468" s="251"/>
      <c r="T468" s="25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3" t="s">
        <v>152</v>
      </c>
      <c r="AU468" s="253" t="s">
        <v>86</v>
      </c>
      <c r="AV468" s="14" t="s">
        <v>86</v>
      </c>
      <c r="AW468" s="14" t="s">
        <v>35</v>
      </c>
      <c r="AX468" s="14" t="s">
        <v>76</v>
      </c>
      <c r="AY468" s="253" t="s">
        <v>140</v>
      </c>
    </row>
    <row r="469" s="13" customFormat="1">
      <c r="A469" s="13"/>
      <c r="B469" s="232"/>
      <c r="C469" s="233"/>
      <c r="D469" s="234" t="s">
        <v>152</v>
      </c>
      <c r="E469" s="235" t="s">
        <v>19</v>
      </c>
      <c r="F469" s="236" t="s">
        <v>1414</v>
      </c>
      <c r="G469" s="233"/>
      <c r="H469" s="235" t="s">
        <v>19</v>
      </c>
      <c r="I469" s="237"/>
      <c r="J469" s="233"/>
      <c r="K469" s="233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152</v>
      </c>
      <c r="AU469" s="242" t="s">
        <v>86</v>
      </c>
      <c r="AV469" s="13" t="s">
        <v>84</v>
      </c>
      <c r="AW469" s="13" t="s">
        <v>35</v>
      </c>
      <c r="AX469" s="13" t="s">
        <v>76</v>
      </c>
      <c r="AY469" s="242" t="s">
        <v>140</v>
      </c>
    </row>
    <row r="470" s="14" customFormat="1">
      <c r="A470" s="14"/>
      <c r="B470" s="243"/>
      <c r="C470" s="244"/>
      <c r="D470" s="234" t="s">
        <v>152</v>
      </c>
      <c r="E470" s="245" t="s">
        <v>19</v>
      </c>
      <c r="F470" s="246" t="s">
        <v>311</v>
      </c>
      <c r="G470" s="244"/>
      <c r="H470" s="247">
        <v>16.010000000000002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152</v>
      </c>
      <c r="AU470" s="253" t="s">
        <v>86</v>
      </c>
      <c r="AV470" s="14" t="s">
        <v>86</v>
      </c>
      <c r="AW470" s="14" t="s">
        <v>35</v>
      </c>
      <c r="AX470" s="14" t="s">
        <v>76</v>
      </c>
      <c r="AY470" s="253" t="s">
        <v>140</v>
      </c>
    </row>
    <row r="471" s="13" customFormat="1">
      <c r="A471" s="13"/>
      <c r="B471" s="232"/>
      <c r="C471" s="233"/>
      <c r="D471" s="234" t="s">
        <v>152</v>
      </c>
      <c r="E471" s="235" t="s">
        <v>19</v>
      </c>
      <c r="F471" s="236" t="s">
        <v>1415</v>
      </c>
      <c r="G471" s="233"/>
      <c r="H471" s="235" t="s">
        <v>19</v>
      </c>
      <c r="I471" s="237"/>
      <c r="J471" s="233"/>
      <c r="K471" s="233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152</v>
      </c>
      <c r="AU471" s="242" t="s">
        <v>86</v>
      </c>
      <c r="AV471" s="13" t="s">
        <v>84</v>
      </c>
      <c r="AW471" s="13" t="s">
        <v>35</v>
      </c>
      <c r="AX471" s="13" t="s">
        <v>76</v>
      </c>
      <c r="AY471" s="242" t="s">
        <v>140</v>
      </c>
    </row>
    <row r="472" s="14" customFormat="1">
      <c r="A472" s="14"/>
      <c r="B472" s="243"/>
      <c r="C472" s="244"/>
      <c r="D472" s="234" t="s">
        <v>152</v>
      </c>
      <c r="E472" s="245" t="s">
        <v>19</v>
      </c>
      <c r="F472" s="246" t="s">
        <v>1411</v>
      </c>
      <c r="G472" s="244"/>
      <c r="H472" s="247">
        <v>76.128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152</v>
      </c>
      <c r="AU472" s="253" t="s">
        <v>86</v>
      </c>
      <c r="AV472" s="14" t="s">
        <v>86</v>
      </c>
      <c r="AW472" s="14" t="s">
        <v>35</v>
      </c>
      <c r="AX472" s="14" t="s">
        <v>76</v>
      </c>
      <c r="AY472" s="253" t="s">
        <v>140</v>
      </c>
    </row>
    <row r="473" s="13" customFormat="1">
      <c r="A473" s="13"/>
      <c r="B473" s="232"/>
      <c r="C473" s="233"/>
      <c r="D473" s="234" t="s">
        <v>152</v>
      </c>
      <c r="E473" s="235" t="s">
        <v>19</v>
      </c>
      <c r="F473" s="236" t="s">
        <v>186</v>
      </c>
      <c r="G473" s="233"/>
      <c r="H473" s="235" t="s">
        <v>19</v>
      </c>
      <c r="I473" s="237"/>
      <c r="J473" s="233"/>
      <c r="K473" s="233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152</v>
      </c>
      <c r="AU473" s="242" t="s">
        <v>86</v>
      </c>
      <c r="AV473" s="13" t="s">
        <v>84</v>
      </c>
      <c r="AW473" s="13" t="s">
        <v>35</v>
      </c>
      <c r="AX473" s="13" t="s">
        <v>76</v>
      </c>
      <c r="AY473" s="242" t="s">
        <v>140</v>
      </c>
    </row>
    <row r="474" s="14" customFormat="1">
      <c r="A474" s="14"/>
      <c r="B474" s="243"/>
      <c r="C474" s="244"/>
      <c r="D474" s="234" t="s">
        <v>152</v>
      </c>
      <c r="E474" s="245" t="s">
        <v>19</v>
      </c>
      <c r="F474" s="246" t="s">
        <v>318</v>
      </c>
      <c r="G474" s="244"/>
      <c r="H474" s="247">
        <v>26.5</v>
      </c>
      <c r="I474" s="248"/>
      <c r="J474" s="244"/>
      <c r="K474" s="244"/>
      <c r="L474" s="249"/>
      <c r="M474" s="250"/>
      <c r="N474" s="251"/>
      <c r="O474" s="251"/>
      <c r="P474" s="251"/>
      <c r="Q474" s="251"/>
      <c r="R474" s="251"/>
      <c r="S474" s="251"/>
      <c r="T474" s="25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3" t="s">
        <v>152</v>
      </c>
      <c r="AU474" s="253" t="s">
        <v>86</v>
      </c>
      <c r="AV474" s="14" t="s">
        <v>86</v>
      </c>
      <c r="AW474" s="14" t="s">
        <v>35</v>
      </c>
      <c r="AX474" s="14" t="s">
        <v>76</v>
      </c>
      <c r="AY474" s="253" t="s">
        <v>140</v>
      </c>
    </row>
    <row r="475" s="13" customFormat="1">
      <c r="A475" s="13"/>
      <c r="B475" s="232"/>
      <c r="C475" s="233"/>
      <c r="D475" s="234" t="s">
        <v>152</v>
      </c>
      <c r="E475" s="235" t="s">
        <v>19</v>
      </c>
      <c r="F475" s="236" t="s">
        <v>266</v>
      </c>
      <c r="G475" s="233"/>
      <c r="H475" s="235" t="s">
        <v>19</v>
      </c>
      <c r="I475" s="237"/>
      <c r="J475" s="233"/>
      <c r="K475" s="233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152</v>
      </c>
      <c r="AU475" s="242" t="s">
        <v>86</v>
      </c>
      <c r="AV475" s="13" t="s">
        <v>84</v>
      </c>
      <c r="AW475" s="13" t="s">
        <v>35</v>
      </c>
      <c r="AX475" s="13" t="s">
        <v>76</v>
      </c>
      <c r="AY475" s="242" t="s">
        <v>140</v>
      </c>
    </row>
    <row r="476" s="14" customFormat="1">
      <c r="A476" s="14"/>
      <c r="B476" s="243"/>
      <c r="C476" s="244"/>
      <c r="D476" s="234" t="s">
        <v>152</v>
      </c>
      <c r="E476" s="245" t="s">
        <v>19</v>
      </c>
      <c r="F476" s="246" t="s">
        <v>1416</v>
      </c>
      <c r="G476" s="244"/>
      <c r="H476" s="247">
        <v>66.144000000000005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152</v>
      </c>
      <c r="AU476" s="253" t="s">
        <v>86</v>
      </c>
      <c r="AV476" s="14" t="s">
        <v>86</v>
      </c>
      <c r="AW476" s="14" t="s">
        <v>35</v>
      </c>
      <c r="AX476" s="14" t="s">
        <v>76</v>
      </c>
      <c r="AY476" s="253" t="s">
        <v>140</v>
      </c>
    </row>
    <row r="477" s="13" customFormat="1">
      <c r="A477" s="13"/>
      <c r="B477" s="232"/>
      <c r="C477" s="233"/>
      <c r="D477" s="234" t="s">
        <v>152</v>
      </c>
      <c r="E477" s="235" t="s">
        <v>19</v>
      </c>
      <c r="F477" s="236" t="s">
        <v>188</v>
      </c>
      <c r="G477" s="233"/>
      <c r="H477" s="235" t="s">
        <v>19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152</v>
      </c>
      <c r="AU477" s="242" t="s">
        <v>86</v>
      </c>
      <c r="AV477" s="13" t="s">
        <v>84</v>
      </c>
      <c r="AW477" s="13" t="s">
        <v>35</v>
      </c>
      <c r="AX477" s="13" t="s">
        <v>76</v>
      </c>
      <c r="AY477" s="242" t="s">
        <v>140</v>
      </c>
    </row>
    <row r="478" s="14" customFormat="1">
      <c r="A478" s="14"/>
      <c r="B478" s="243"/>
      <c r="C478" s="244"/>
      <c r="D478" s="234" t="s">
        <v>152</v>
      </c>
      <c r="E478" s="245" t="s">
        <v>19</v>
      </c>
      <c r="F478" s="246" t="s">
        <v>320</v>
      </c>
      <c r="G478" s="244"/>
      <c r="H478" s="247">
        <v>122.55</v>
      </c>
      <c r="I478" s="248"/>
      <c r="J478" s="244"/>
      <c r="K478" s="244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152</v>
      </c>
      <c r="AU478" s="253" t="s">
        <v>86</v>
      </c>
      <c r="AV478" s="14" t="s">
        <v>86</v>
      </c>
      <c r="AW478" s="14" t="s">
        <v>35</v>
      </c>
      <c r="AX478" s="14" t="s">
        <v>76</v>
      </c>
      <c r="AY478" s="253" t="s">
        <v>140</v>
      </c>
    </row>
    <row r="479" s="13" customFormat="1">
      <c r="A479" s="13"/>
      <c r="B479" s="232"/>
      <c r="C479" s="233"/>
      <c r="D479" s="234" t="s">
        <v>152</v>
      </c>
      <c r="E479" s="235" t="s">
        <v>19</v>
      </c>
      <c r="F479" s="236" t="s">
        <v>268</v>
      </c>
      <c r="G479" s="233"/>
      <c r="H479" s="235" t="s">
        <v>19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152</v>
      </c>
      <c r="AU479" s="242" t="s">
        <v>86</v>
      </c>
      <c r="AV479" s="13" t="s">
        <v>84</v>
      </c>
      <c r="AW479" s="13" t="s">
        <v>35</v>
      </c>
      <c r="AX479" s="13" t="s">
        <v>76</v>
      </c>
      <c r="AY479" s="242" t="s">
        <v>140</v>
      </c>
    </row>
    <row r="480" s="14" customFormat="1">
      <c r="A480" s="14"/>
      <c r="B480" s="243"/>
      <c r="C480" s="244"/>
      <c r="D480" s="234" t="s">
        <v>152</v>
      </c>
      <c r="E480" s="245" t="s">
        <v>19</v>
      </c>
      <c r="F480" s="246" t="s">
        <v>1417</v>
      </c>
      <c r="G480" s="244"/>
      <c r="H480" s="247">
        <v>119.16</v>
      </c>
      <c r="I480" s="248"/>
      <c r="J480" s="244"/>
      <c r="K480" s="244"/>
      <c r="L480" s="249"/>
      <c r="M480" s="250"/>
      <c r="N480" s="251"/>
      <c r="O480" s="251"/>
      <c r="P480" s="251"/>
      <c r="Q480" s="251"/>
      <c r="R480" s="251"/>
      <c r="S480" s="251"/>
      <c r="T480" s="25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3" t="s">
        <v>152</v>
      </c>
      <c r="AU480" s="253" t="s">
        <v>86</v>
      </c>
      <c r="AV480" s="14" t="s">
        <v>86</v>
      </c>
      <c r="AW480" s="14" t="s">
        <v>35</v>
      </c>
      <c r="AX480" s="14" t="s">
        <v>76</v>
      </c>
      <c r="AY480" s="253" t="s">
        <v>140</v>
      </c>
    </row>
    <row r="481" s="13" customFormat="1">
      <c r="A481" s="13"/>
      <c r="B481" s="232"/>
      <c r="C481" s="233"/>
      <c r="D481" s="234" t="s">
        <v>152</v>
      </c>
      <c r="E481" s="235" t="s">
        <v>19</v>
      </c>
      <c r="F481" s="236" t="s">
        <v>1418</v>
      </c>
      <c r="G481" s="233"/>
      <c r="H481" s="235" t="s">
        <v>19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152</v>
      </c>
      <c r="AU481" s="242" t="s">
        <v>86</v>
      </c>
      <c r="AV481" s="13" t="s">
        <v>84</v>
      </c>
      <c r="AW481" s="13" t="s">
        <v>35</v>
      </c>
      <c r="AX481" s="13" t="s">
        <v>76</v>
      </c>
      <c r="AY481" s="242" t="s">
        <v>140</v>
      </c>
    </row>
    <row r="482" s="14" customFormat="1">
      <c r="A482" s="14"/>
      <c r="B482" s="243"/>
      <c r="C482" s="244"/>
      <c r="D482" s="234" t="s">
        <v>152</v>
      </c>
      <c r="E482" s="245" t="s">
        <v>19</v>
      </c>
      <c r="F482" s="246" t="s">
        <v>322</v>
      </c>
      <c r="G482" s="244"/>
      <c r="H482" s="247">
        <v>3.0800000000000001</v>
      </c>
      <c r="I482" s="248"/>
      <c r="J482" s="244"/>
      <c r="K482" s="244"/>
      <c r="L482" s="249"/>
      <c r="M482" s="250"/>
      <c r="N482" s="251"/>
      <c r="O482" s="251"/>
      <c r="P482" s="251"/>
      <c r="Q482" s="251"/>
      <c r="R482" s="251"/>
      <c r="S482" s="251"/>
      <c r="T482" s="25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3" t="s">
        <v>152</v>
      </c>
      <c r="AU482" s="253" t="s">
        <v>86</v>
      </c>
      <c r="AV482" s="14" t="s">
        <v>86</v>
      </c>
      <c r="AW482" s="14" t="s">
        <v>35</v>
      </c>
      <c r="AX482" s="14" t="s">
        <v>76</v>
      </c>
      <c r="AY482" s="253" t="s">
        <v>140</v>
      </c>
    </row>
    <row r="483" s="13" customFormat="1">
      <c r="A483" s="13"/>
      <c r="B483" s="232"/>
      <c r="C483" s="233"/>
      <c r="D483" s="234" t="s">
        <v>152</v>
      </c>
      <c r="E483" s="235" t="s">
        <v>19</v>
      </c>
      <c r="F483" s="236" t="s">
        <v>1419</v>
      </c>
      <c r="G483" s="233"/>
      <c r="H483" s="235" t="s">
        <v>19</v>
      </c>
      <c r="I483" s="237"/>
      <c r="J483" s="233"/>
      <c r="K483" s="233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152</v>
      </c>
      <c r="AU483" s="242" t="s">
        <v>86</v>
      </c>
      <c r="AV483" s="13" t="s">
        <v>84</v>
      </c>
      <c r="AW483" s="13" t="s">
        <v>35</v>
      </c>
      <c r="AX483" s="13" t="s">
        <v>76</v>
      </c>
      <c r="AY483" s="242" t="s">
        <v>140</v>
      </c>
    </row>
    <row r="484" s="14" customFormat="1">
      <c r="A484" s="14"/>
      <c r="B484" s="243"/>
      <c r="C484" s="244"/>
      <c r="D484" s="234" t="s">
        <v>152</v>
      </c>
      <c r="E484" s="245" t="s">
        <v>19</v>
      </c>
      <c r="F484" s="246" t="s">
        <v>1420</v>
      </c>
      <c r="G484" s="244"/>
      <c r="H484" s="247">
        <v>22.463999999999999</v>
      </c>
      <c r="I484" s="248"/>
      <c r="J484" s="244"/>
      <c r="K484" s="244"/>
      <c r="L484" s="249"/>
      <c r="M484" s="250"/>
      <c r="N484" s="251"/>
      <c r="O484" s="251"/>
      <c r="P484" s="251"/>
      <c r="Q484" s="251"/>
      <c r="R484" s="251"/>
      <c r="S484" s="251"/>
      <c r="T484" s="25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3" t="s">
        <v>152</v>
      </c>
      <c r="AU484" s="253" t="s">
        <v>86</v>
      </c>
      <c r="AV484" s="14" t="s">
        <v>86</v>
      </c>
      <c r="AW484" s="14" t="s">
        <v>35</v>
      </c>
      <c r="AX484" s="14" t="s">
        <v>76</v>
      </c>
      <c r="AY484" s="253" t="s">
        <v>140</v>
      </c>
    </row>
    <row r="485" s="13" customFormat="1">
      <c r="A485" s="13"/>
      <c r="B485" s="232"/>
      <c r="C485" s="233"/>
      <c r="D485" s="234" t="s">
        <v>152</v>
      </c>
      <c r="E485" s="235" t="s">
        <v>19</v>
      </c>
      <c r="F485" s="236" t="s">
        <v>190</v>
      </c>
      <c r="G485" s="233"/>
      <c r="H485" s="235" t="s">
        <v>19</v>
      </c>
      <c r="I485" s="237"/>
      <c r="J485" s="233"/>
      <c r="K485" s="233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152</v>
      </c>
      <c r="AU485" s="242" t="s">
        <v>86</v>
      </c>
      <c r="AV485" s="13" t="s">
        <v>84</v>
      </c>
      <c r="AW485" s="13" t="s">
        <v>35</v>
      </c>
      <c r="AX485" s="13" t="s">
        <v>76</v>
      </c>
      <c r="AY485" s="242" t="s">
        <v>140</v>
      </c>
    </row>
    <row r="486" s="14" customFormat="1">
      <c r="A486" s="14"/>
      <c r="B486" s="243"/>
      <c r="C486" s="244"/>
      <c r="D486" s="234" t="s">
        <v>152</v>
      </c>
      <c r="E486" s="245" t="s">
        <v>19</v>
      </c>
      <c r="F486" s="246" t="s">
        <v>324</v>
      </c>
      <c r="G486" s="244"/>
      <c r="H486" s="247">
        <v>2.8799999999999999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3" t="s">
        <v>152</v>
      </c>
      <c r="AU486" s="253" t="s">
        <v>86</v>
      </c>
      <c r="AV486" s="14" t="s">
        <v>86</v>
      </c>
      <c r="AW486" s="14" t="s">
        <v>35</v>
      </c>
      <c r="AX486" s="14" t="s">
        <v>76</v>
      </c>
      <c r="AY486" s="253" t="s">
        <v>140</v>
      </c>
    </row>
    <row r="487" s="13" customFormat="1">
      <c r="A487" s="13"/>
      <c r="B487" s="232"/>
      <c r="C487" s="233"/>
      <c r="D487" s="234" t="s">
        <v>152</v>
      </c>
      <c r="E487" s="235" t="s">
        <v>19</v>
      </c>
      <c r="F487" s="236" t="s">
        <v>270</v>
      </c>
      <c r="G487" s="233"/>
      <c r="H487" s="235" t="s">
        <v>19</v>
      </c>
      <c r="I487" s="237"/>
      <c r="J487" s="233"/>
      <c r="K487" s="233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152</v>
      </c>
      <c r="AU487" s="242" t="s">
        <v>86</v>
      </c>
      <c r="AV487" s="13" t="s">
        <v>84</v>
      </c>
      <c r="AW487" s="13" t="s">
        <v>35</v>
      </c>
      <c r="AX487" s="13" t="s">
        <v>76</v>
      </c>
      <c r="AY487" s="242" t="s">
        <v>140</v>
      </c>
    </row>
    <row r="488" s="14" customFormat="1">
      <c r="A488" s="14"/>
      <c r="B488" s="243"/>
      <c r="C488" s="244"/>
      <c r="D488" s="234" t="s">
        <v>152</v>
      </c>
      <c r="E488" s="245" t="s">
        <v>19</v>
      </c>
      <c r="F488" s="246" t="s">
        <v>1421</v>
      </c>
      <c r="G488" s="244"/>
      <c r="H488" s="247">
        <v>25.584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3" t="s">
        <v>152</v>
      </c>
      <c r="AU488" s="253" t="s">
        <v>86</v>
      </c>
      <c r="AV488" s="14" t="s">
        <v>86</v>
      </c>
      <c r="AW488" s="14" t="s">
        <v>35</v>
      </c>
      <c r="AX488" s="14" t="s">
        <v>76</v>
      </c>
      <c r="AY488" s="253" t="s">
        <v>140</v>
      </c>
    </row>
    <row r="489" s="13" customFormat="1">
      <c r="A489" s="13"/>
      <c r="B489" s="232"/>
      <c r="C489" s="233"/>
      <c r="D489" s="234" t="s">
        <v>152</v>
      </c>
      <c r="E489" s="235" t="s">
        <v>19</v>
      </c>
      <c r="F489" s="236" t="s">
        <v>192</v>
      </c>
      <c r="G489" s="233"/>
      <c r="H489" s="235" t="s">
        <v>19</v>
      </c>
      <c r="I489" s="237"/>
      <c r="J489" s="233"/>
      <c r="K489" s="233"/>
      <c r="L489" s="238"/>
      <c r="M489" s="239"/>
      <c r="N489" s="240"/>
      <c r="O489" s="240"/>
      <c r="P489" s="240"/>
      <c r="Q489" s="240"/>
      <c r="R489" s="240"/>
      <c r="S489" s="240"/>
      <c r="T489" s="24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2" t="s">
        <v>152</v>
      </c>
      <c r="AU489" s="242" t="s">
        <v>86</v>
      </c>
      <c r="AV489" s="13" t="s">
        <v>84</v>
      </c>
      <c r="AW489" s="13" t="s">
        <v>35</v>
      </c>
      <c r="AX489" s="13" t="s">
        <v>76</v>
      </c>
      <c r="AY489" s="242" t="s">
        <v>140</v>
      </c>
    </row>
    <row r="490" s="14" customFormat="1">
      <c r="A490" s="14"/>
      <c r="B490" s="243"/>
      <c r="C490" s="244"/>
      <c r="D490" s="234" t="s">
        <v>152</v>
      </c>
      <c r="E490" s="245" t="s">
        <v>19</v>
      </c>
      <c r="F490" s="246" t="s">
        <v>326</v>
      </c>
      <c r="G490" s="244"/>
      <c r="H490" s="247">
        <v>22.100000000000001</v>
      </c>
      <c r="I490" s="248"/>
      <c r="J490" s="244"/>
      <c r="K490" s="244"/>
      <c r="L490" s="249"/>
      <c r="M490" s="250"/>
      <c r="N490" s="251"/>
      <c r="O490" s="251"/>
      <c r="P490" s="251"/>
      <c r="Q490" s="251"/>
      <c r="R490" s="251"/>
      <c r="S490" s="251"/>
      <c r="T490" s="25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3" t="s">
        <v>152</v>
      </c>
      <c r="AU490" s="253" t="s">
        <v>86</v>
      </c>
      <c r="AV490" s="14" t="s">
        <v>86</v>
      </c>
      <c r="AW490" s="14" t="s">
        <v>35</v>
      </c>
      <c r="AX490" s="14" t="s">
        <v>76</v>
      </c>
      <c r="AY490" s="253" t="s">
        <v>140</v>
      </c>
    </row>
    <row r="491" s="13" customFormat="1">
      <c r="A491" s="13"/>
      <c r="B491" s="232"/>
      <c r="C491" s="233"/>
      <c r="D491" s="234" t="s">
        <v>152</v>
      </c>
      <c r="E491" s="235" t="s">
        <v>19</v>
      </c>
      <c r="F491" s="236" t="s">
        <v>225</v>
      </c>
      <c r="G491" s="233"/>
      <c r="H491" s="235" t="s">
        <v>19</v>
      </c>
      <c r="I491" s="237"/>
      <c r="J491" s="233"/>
      <c r="K491" s="233"/>
      <c r="L491" s="238"/>
      <c r="M491" s="239"/>
      <c r="N491" s="240"/>
      <c r="O491" s="240"/>
      <c r="P491" s="240"/>
      <c r="Q491" s="240"/>
      <c r="R491" s="240"/>
      <c r="S491" s="240"/>
      <c r="T491" s="24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2" t="s">
        <v>152</v>
      </c>
      <c r="AU491" s="242" t="s">
        <v>86</v>
      </c>
      <c r="AV491" s="13" t="s">
        <v>84</v>
      </c>
      <c r="AW491" s="13" t="s">
        <v>35</v>
      </c>
      <c r="AX491" s="13" t="s">
        <v>76</v>
      </c>
      <c r="AY491" s="242" t="s">
        <v>140</v>
      </c>
    </row>
    <row r="492" s="14" customFormat="1">
      <c r="A492" s="14"/>
      <c r="B492" s="243"/>
      <c r="C492" s="244"/>
      <c r="D492" s="234" t="s">
        <v>152</v>
      </c>
      <c r="E492" s="245" t="s">
        <v>19</v>
      </c>
      <c r="F492" s="246" t="s">
        <v>1422</v>
      </c>
      <c r="G492" s="244"/>
      <c r="H492" s="247">
        <v>55.375999999999998</v>
      </c>
      <c r="I492" s="248"/>
      <c r="J492" s="244"/>
      <c r="K492" s="244"/>
      <c r="L492" s="249"/>
      <c r="M492" s="250"/>
      <c r="N492" s="251"/>
      <c r="O492" s="251"/>
      <c r="P492" s="251"/>
      <c r="Q492" s="251"/>
      <c r="R492" s="251"/>
      <c r="S492" s="251"/>
      <c r="T492" s="25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3" t="s">
        <v>152</v>
      </c>
      <c r="AU492" s="253" t="s">
        <v>86</v>
      </c>
      <c r="AV492" s="14" t="s">
        <v>86</v>
      </c>
      <c r="AW492" s="14" t="s">
        <v>35</v>
      </c>
      <c r="AX492" s="14" t="s">
        <v>76</v>
      </c>
      <c r="AY492" s="253" t="s">
        <v>140</v>
      </c>
    </row>
    <row r="493" s="13" customFormat="1">
      <c r="A493" s="13"/>
      <c r="B493" s="232"/>
      <c r="C493" s="233"/>
      <c r="D493" s="234" t="s">
        <v>152</v>
      </c>
      <c r="E493" s="235" t="s">
        <v>19</v>
      </c>
      <c r="F493" s="236" t="s">
        <v>194</v>
      </c>
      <c r="G493" s="233"/>
      <c r="H493" s="235" t="s">
        <v>19</v>
      </c>
      <c r="I493" s="237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2" t="s">
        <v>152</v>
      </c>
      <c r="AU493" s="242" t="s">
        <v>86</v>
      </c>
      <c r="AV493" s="13" t="s">
        <v>84</v>
      </c>
      <c r="AW493" s="13" t="s">
        <v>35</v>
      </c>
      <c r="AX493" s="13" t="s">
        <v>76</v>
      </c>
      <c r="AY493" s="242" t="s">
        <v>140</v>
      </c>
    </row>
    <row r="494" s="14" customFormat="1">
      <c r="A494" s="14"/>
      <c r="B494" s="243"/>
      <c r="C494" s="244"/>
      <c r="D494" s="234" t="s">
        <v>152</v>
      </c>
      <c r="E494" s="245" t="s">
        <v>19</v>
      </c>
      <c r="F494" s="246" t="s">
        <v>326</v>
      </c>
      <c r="G494" s="244"/>
      <c r="H494" s="247">
        <v>22.100000000000001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3" t="s">
        <v>152</v>
      </c>
      <c r="AU494" s="253" t="s">
        <v>86</v>
      </c>
      <c r="AV494" s="14" t="s">
        <v>86</v>
      </c>
      <c r="AW494" s="14" t="s">
        <v>35</v>
      </c>
      <c r="AX494" s="14" t="s">
        <v>76</v>
      </c>
      <c r="AY494" s="253" t="s">
        <v>140</v>
      </c>
    </row>
    <row r="495" s="13" customFormat="1">
      <c r="A495" s="13"/>
      <c r="B495" s="232"/>
      <c r="C495" s="233"/>
      <c r="D495" s="234" t="s">
        <v>152</v>
      </c>
      <c r="E495" s="235" t="s">
        <v>19</v>
      </c>
      <c r="F495" s="236" t="s">
        <v>226</v>
      </c>
      <c r="G495" s="233"/>
      <c r="H495" s="235" t="s">
        <v>19</v>
      </c>
      <c r="I495" s="237"/>
      <c r="J495" s="233"/>
      <c r="K495" s="233"/>
      <c r="L495" s="238"/>
      <c r="M495" s="239"/>
      <c r="N495" s="240"/>
      <c r="O495" s="240"/>
      <c r="P495" s="240"/>
      <c r="Q495" s="240"/>
      <c r="R495" s="240"/>
      <c r="S495" s="240"/>
      <c r="T495" s="24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2" t="s">
        <v>152</v>
      </c>
      <c r="AU495" s="242" t="s">
        <v>86</v>
      </c>
      <c r="AV495" s="13" t="s">
        <v>84</v>
      </c>
      <c r="AW495" s="13" t="s">
        <v>35</v>
      </c>
      <c r="AX495" s="13" t="s">
        <v>76</v>
      </c>
      <c r="AY495" s="242" t="s">
        <v>140</v>
      </c>
    </row>
    <row r="496" s="14" customFormat="1">
      <c r="A496" s="14"/>
      <c r="B496" s="243"/>
      <c r="C496" s="244"/>
      <c r="D496" s="234" t="s">
        <v>152</v>
      </c>
      <c r="E496" s="245" t="s">
        <v>19</v>
      </c>
      <c r="F496" s="246" t="s">
        <v>1422</v>
      </c>
      <c r="G496" s="244"/>
      <c r="H496" s="247">
        <v>55.375999999999998</v>
      </c>
      <c r="I496" s="248"/>
      <c r="J496" s="244"/>
      <c r="K496" s="244"/>
      <c r="L496" s="249"/>
      <c r="M496" s="250"/>
      <c r="N496" s="251"/>
      <c r="O496" s="251"/>
      <c r="P496" s="251"/>
      <c r="Q496" s="251"/>
      <c r="R496" s="251"/>
      <c r="S496" s="251"/>
      <c r="T496" s="25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3" t="s">
        <v>152</v>
      </c>
      <c r="AU496" s="253" t="s">
        <v>86</v>
      </c>
      <c r="AV496" s="14" t="s">
        <v>86</v>
      </c>
      <c r="AW496" s="14" t="s">
        <v>35</v>
      </c>
      <c r="AX496" s="14" t="s">
        <v>76</v>
      </c>
      <c r="AY496" s="253" t="s">
        <v>140</v>
      </c>
    </row>
    <row r="497" s="13" customFormat="1">
      <c r="A497" s="13"/>
      <c r="B497" s="232"/>
      <c r="C497" s="233"/>
      <c r="D497" s="234" t="s">
        <v>152</v>
      </c>
      <c r="E497" s="235" t="s">
        <v>19</v>
      </c>
      <c r="F497" s="236" t="s">
        <v>155</v>
      </c>
      <c r="G497" s="233"/>
      <c r="H497" s="235" t="s">
        <v>19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2" t="s">
        <v>152</v>
      </c>
      <c r="AU497" s="242" t="s">
        <v>86</v>
      </c>
      <c r="AV497" s="13" t="s">
        <v>84</v>
      </c>
      <c r="AW497" s="13" t="s">
        <v>35</v>
      </c>
      <c r="AX497" s="13" t="s">
        <v>76</v>
      </c>
      <c r="AY497" s="242" t="s">
        <v>140</v>
      </c>
    </row>
    <row r="498" s="14" customFormat="1">
      <c r="A498" s="14"/>
      <c r="B498" s="243"/>
      <c r="C498" s="244"/>
      <c r="D498" s="234" t="s">
        <v>152</v>
      </c>
      <c r="E498" s="245" t="s">
        <v>19</v>
      </c>
      <c r="F498" s="246" t="s">
        <v>324</v>
      </c>
      <c r="G498" s="244"/>
      <c r="H498" s="247">
        <v>2.8799999999999999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3" t="s">
        <v>152</v>
      </c>
      <c r="AU498" s="253" t="s">
        <v>86</v>
      </c>
      <c r="AV498" s="14" t="s">
        <v>86</v>
      </c>
      <c r="AW498" s="14" t="s">
        <v>35</v>
      </c>
      <c r="AX498" s="14" t="s">
        <v>76</v>
      </c>
      <c r="AY498" s="253" t="s">
        <v>140</v>
      </c>
    </row>
    <row r="499" s="13" customFormat="1">
      <c r="A499" s="13"/>
      <c r="B499" s="232"/>
      <c r="C499" s="233"/>
      <c r="D499" s="234" t="s">
        <v>152</v>
      </c>
      <c r="E499" s="235" t="s">
        <v>19</v>
      </c>
      <c r="F499" s="236" t="s">
        <v>273</v>
      </c>
      <c r="G499" s="233"/>
      <c r="H499" s="235" t="s">
        <v>19</v>
      </c>
      <c r="I499" s="237"/>
      <c r="J499" s="233"/>
      <c r="K499" s="233"/>
      <c r="L499" s="238"/>
      <c r="M499" s="239"/>
      <c r="N499" s="240"/>
      <c r="O499" s="240"/>
      <c r="P499" s="240"/>
      <c r="Q499" s="240"/>
      <c r="R499" s="240"/>
      <c r="S499" s="240"/>
      <c r="T499" s="24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2" t="s">
        <v>152</v>
      </c>
      <c r="AU499" s="242" t="s">
        <v>86</v>
      </c>
      <c r="AV499" s="13" t="s">
        <v>84</v>
      </c>
      <c r="AW499" s="13" t="s">
        <v>35</v>
      </c>
      <c r="AX499" s="13" t="s">
        <v>76</v>
      </c>
      <c r="AY499" s="242" t="s">
        <v>140</v>
      </c>
    </row>
    <row r="500" s="14" customFormat="1">
      <c r="A500" s="14"/>
      <c r="B500" s="243"/>
      <c r="C500" s="244"/>
      <c r="D500" s="234" t="s">
        <v>152</v>
      </c>
      <c r="E500" s="245" t="s">
        <v>19</v>
      </c>
      <c r="F500" s="246" t="s">
        <v>1421</v>
      </c>
      <c r="G500" s="244"/>
      <c r="H500" s="247">
        <v>25.584</v>
      </c>
      <c r="I500" s="248"/>
      <c r="J500" s="244"/>
      <c r="K500" s="244"/>
      <c r="L500" s="249"/>
      <c r="M500" s="250"/>
      <c r="N500" s="251"/>
      <c r="O500" s="251"/>
      <c r="P500" s="251"/>
      <c r="Q500" s="251"/>
      <c r="R500" s="251"/>
      <c r="S500" s="251"/>
      <c r="T500" s="25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3" t="s">
        <v>152</v>
      </c>
      <c r="AU500" s="253" t="s">
        <v>86</v>
      </c>
      <c r="AV500" s="14" t="s">
        <v>86</v>
      </c>
      <c r="AW500" s="14" t="s">
        <v>35</v>
      </c>
      <c r="AX500" s="14" t="s">
        <v>76</v>
      </c>
      <c r="AY500" s="253" t="s">
        <v>140</v>
      </c>
    </row>
    <row r="501" s="13" customFormat="1">
      <c r="A501" s="13"/>
      <c r="B501" s="232"/>
      <c r="C501" s="233"/>
      <c r="D501" s="234" t="s">
        <v>152</v>
      </c>
      <c r="E501" s="235" t="s">
        <v>19</v>
      </c>
      <c r="F501" s="236" t="s">
        <v>195</v>
      </c>
      <c r="G501" s="233"/>
      <c r="H501" s="235" t="s">
        <v>19</v>
      </c>
      <c r="I501" s="237"/>
      <c r="J501" s="233"/>
      <c r="K501" s="233"/>
      <c r="L501" s="238"/>
      <c r="M501" s="239"/>
      <c r="N501" s="240"/>
      <c r="O501" s="240"/>
      <c r="P501" s="240"/>
      <c r="Q501" s="240"/>
      <c r="R501" s="240"/>
      <c r="S501" s="240"/>
      <c r="T501" s="24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2" t="s">
        <v>152</v>
      </c>
      <c r="AU501" s="242" t="s">
        <v>86</v>
      </c>
      <c r="AV501" s="13" t="s">
        <v>84</v>
      </c>
      <c r="AW501" s="13" t="s">
        <v>35</v>
      </c>
      <c r="AX501" s="13" t="s">
        <v>76</v>
      </c>
      <c r="AY501" s="242" t="s">
        <v>140</v>
      </c>
    </row>
    <row r="502" s="14" customFormat="1">
      <c r="A502" s="14"/>
      <c r="B502" s="243"/>
      <c r="C502" s="244"/>
      <c r="D502" s="234" t="s">
        <v>152</v>
      </c>
      <c r="E502" s="245" t="s">
        <v>19</v>
      </c>
      <c r="F502" s="246" t="s">
        <v>326</v>
      </c>
      <c r="G502" s="244"/>
      <c r="H502" s="247">
        <v>22.100000000000001</v>
      </c>
      <c r="I502" s="248"/>
      <c r="J502" s="244"/>
      <c r="K502" s="244"/>
      <c r="L502" s="249"/>
      <c r="M502" s="250"/>
      <c r="N502" s="251"/>
      <c r="O502" s="251"/>
      <c r="P502" s="251"/>
      <c r="Q502" s="251"/>
      <c r="R502" s="251"/>
      <c r="S502" s="251"/>
      <c r="T502" s="252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3" t="s">
        <v>152</v>
      </c>
      <c r="AU502" s="253" t="s">
        <v>86</v>
      </c>
      <c r="AV502" s="14" t="s">
        <v>86</v>
      </c>
      <c r="AW502" s="14" t="s">
        <v>35</v>
      </c>
      <c r="AX502" s="14" t="s">
        <v>76</v>
      </c>
      <c r="AY502" s="253" t="s">
        <v>140</v>
      </c>
    </row>
    <row r="503" s="13" customFormat="1">
      <c r="A503" s="13"/>
      <c r="B503" s="232"/>
      <c r="C503" s="233"/>
      <c r="D503" s="234" t="s">
        <v>152</v>
      </c>
      <c r="E503" s="235" t="s">
        <v>19</v>
      </c>
      <c r="F503" s="236" t="s">
        <v>227</v>
      </c>
      <c r="G503" s="233"/>
      <c r="H503" s="235" t="s">
        <v>19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152</v>
      </c>
      <c r="AU503" s="242" t="s">
        <v>86</v>
      </c>
      <c r="AV503" s="13" t="s">
        <v>84</v>
      </c>
      <c r="AW503" s="13" t="s">
        <v>35</v>
      </c>
      <c r="AX503" s="13" t="s">
        <v>76</v>
      </c>
      <c r="AY503" s="242" t="s">
        <v>140</v>
      </c>
    </row>
    <row r="504" s="14" customFormat="1">
      <c r="A504" s="14"/>
      <c r="B504" s="243"/>
      <c r="C504" s="244"/>
      <c r="D504" s="234" t="s">
        <v>152</v>
      </c>
      <c r="E504" s="245" t="s">
        <v>19</v>
      </c>
      <c r="F504" s="246" t="s">
        <v>1423</v>
      </c>
      <c r="G504" s="244"/>
      <c r="H504" s="247">
        <v>57.448</v>
      </c>
      <c r="I504" s="248"/>
      <c r="J504" s="244"/>
      <c r="K504" s="244"/>
      <c r="L504" s="249"/>
      <c r="M504" s="250"/>
      <c r="N504" s="251"/>
      <c r="O504" s="251"/>
      <c r="P504" s="251"/>
      <c r="Q504" s="251"/>
      <c r="R504" s="251"/>
      <c r="S504" s="251"/>
      <c r="T504" s="25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3" t="s">
        <v>152</v>
      </c>
      <c r="AU504" s="253" t="s">
        <v>86</v>
      </c>
      <c r="AV504" s="14" t="s">
        <v>86</v>
      </c>
      <c r="AW504" s="14" t="s">
        <v>35</v>
      </c>
      <c r="AX504" s="14" t="s">
        <v>76</v>
      </c>
      <c r="AY504" s="253" t="s">
        <v>140</v>
      </c>
    </row>
    <row r="505" s="13" customFormat="1">
      <c r="A505" s="13"/>
      <c r="B505" s="232"/>
      <c r="C505" s="233"/>
      <c r="D505" s="234" t="s">
        <v>152</v>
      </c>
      <c r="E505" s="235" t="s">
        <v>19</v>
      </c>
      <c r="F505" s="236" t="s">
        <v>196</v>
      </c>
      <c r="G505" s="233"/>
      <c r="H505" s="235" t="s">
        <v>19</v>
      </c>
      <c r="I505" s="237"/>
      <c r="J505" s="233"/>
      <c r="K505" s="233"/>
      <c r="L505" s="238"/>
      <c r="M505" s="239"/>
      <c r="N505" s="240"/>
      <c r="O505" s="240"/>
      <c r="P505" s="240"/>
      <c r="Q505" s="240"/>
      <c r="R505" s="240"/>
      <c r="S505" s="240"/>
      <c r="T505" s="24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2" t="s">
        <v>152</v>
      </c>
      <c r="AU505" s="242" t="s">
        <v>86</v>
      </c>
      <c r="AV505" s="13" t="s">
        <v>84</v>
      </c>
      <c r="AW505" s="13" t="s">
        <v>35</v>
      </c>
      <c r="AX505" s="13" t="s">
        <v>76</v>
      </c>
      <c r="AY505" s="242" t="s">
        <v>140</v>
      </c>
    </row>
    <row r="506" s="14" customFormat="1">
      <c r="A506" s="14"/>
      <c r="B506" s="243"/>
      <c r="C506" s="244"/>
      <c r="D506" s="234" t="s">
        <v>152</v>
      </c>
      <c r="E506" s="245" t="s">
        <v>19</v>
      </c>
      <c r="F506" s="246" t="s">
        <v>326</v>
      </c>
      <c r="G506" s="244"/>
      <c r="H506" s="247">
        <v>22.100000000000001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3" t="s">
        <v>152</v>
      </c>
      <c r="AU506" s="253" t="s">
        <v>86</v>
      </c>
      <c r="AV506" s="14" t="s">
        <v>86</v>
      </c>
      <c r="AW506" s="14" t="s">
        <v>35</v>
      </c>
      <c r="AX506" s="14" t="s">
        <v>76</v>
      </c>
      <c r="AY506" s="253" t="s">
        <v>140</v>
      </c>
    </row>
    <row r="507" s="13" customFormat="1">
      <c r="A507" s="13"/>
      <c r="B507" s="232"/>
      <c r="C507" s="233"/>
      <c r="D507" s="234" t="s">
        <v>152</v>
      </c>
      <c r="E507" s="235" t="s">
        <v>19</v>
      </c>
      <c r="F507" s="236" t="s">
        <v>228</v>
      </c>
      <c r="G507" s="233"/>
      <c r="H507" s="235" t="s">
        <v>19</v>
      </c>
      <c r="I507" s="237"/>
      <c r="J507" s="233"/>
      <c r="K507" s="233"/>
      <c r="L507" s="238"/>
      <c r="M507" s="239"/>
      <c r="N507" s="240"/>
      <c r="O507" s="240"/>
      <c r="P507" s="240"/>
      <c r="Q507" s="240"/>
      <c r="R507" s="240"/>
      <c r="S507" s="240"/>
      <c r="T507" s="24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2" t="s">
        <v>152</v>
      </c>
      <c r="AU507" s="242" t="s">
        <v>86</v>
      </c>
      <c r="AV507" s="13" t="s">
        <v>84</v>
      </c>
      <c r="AW507" s="13" t="s">
        <v>35</v>
      </c>
      <c r="AX507" s="13" t="s">
        <v>76</v>
      </c>
      <c r="AY507" s="242" t="s">
        <v>140</v>
      </c>
    </row>
    <row r="508" s="14" customFormat="1">
      <c r="A508" s="14"/>
      <c r="B508" s="243"/>
      <c r="C508" s="244"/>
      <c r="D508" s="234" t="s">
        <v>152</v>
      </c>
      <c r="E508" s="245" t="s">
        <v>19</v>
      </c>
      <c r="F508" s="246" t="s">
        <v>1423</v>
      </c>
      <c r="G508" s="244"/>
      <c r="H508" s="247">
        <v>57.448</v>
      </c>
      <c r="I508" s="248"/>
      <c r="J508" s="244"/>
      <c r="K508" s="244"/>
      <c r="L508" s="249"/>
      <c r="M508" s="250"/>
      <c r="N508" s="251"/>
      <c r="O508" s="251"/>
      <c r="P508" s="251"/>
      <c r="Q508" s="251"/>
      <c r="R508" s="251"/>
      <c r="S508" s="251"/>
      <c r="T508" s="25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3" t="s">
        <v>152</v>
      </c>
      <c r="AU508" s="253" t="s">
        <v>86</v>
      </c>
      <c r="AV508" s="14" t="s">
        <v>86</v>
      </c>
      <c r="AW508" s="14" t="s">
        <v>35</v>
      </c>
      <c r="AX508" s="14" t="s">
        <v>76</v>
      </c>
      <c r="AY508" s="253" t="s">
        <v>140</v>
      </c>
    </row>
    <row r="509" s="13" customFormat="1">
      <c r="A509" s="13"/>
      <c r="B509" s="232"/>
      <c r="C509" s="233"/>
      <c r="D509" s="234" t="s">
        <v>152</v>
      </c>
      <c r="E509" s="235" t="s">
        <v>19</v>
      </c>
      <c r="F509" s="236" t="s">
        <v>156</v>
      </c>
      <c r="G509" s="233"/>
      <c r="H509" s="235" t="s">
        <v>19</v>
      </c>
      <c r="I509" s="237"/>
      <c r="J509" s="233"/>
      <c r="K509" s="233"/>
      <c r="L509" s="238"/>
      <c r="M509" s="239"/>
      <c r="N509" s="240"/>
      <c r="O509" s="240"/>
      <c r="P509" s="240"/>
      <c r="Q509" s="240"/>
      <c r="R509" s="240"/>
      <c r="S509" s="240"/>
      <c r="T509" s="24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2" t="s">
        <v>152</v>
      </c>
      <c r="AU509" s="242" t="s">
        <v>86</v>
      </c>
      <c r="AV509" s="13" t="s">
        <v>84</v>
      </c>
      <c r="AW509" s="13" t="s">
        <v>35</v>
      </c>
      <c r="AX509" s="13" t="s">
        <v>76</v>
      </c>
      <c r="AY509" s="242" t="s">
        <v>140</v>
      </c>
    </row>
    <row r="510" s="14" customFormat="1">
      <c r="A510" s="14"/>
      <c r="B510" s="243"/>
      <c r="C510" s="244"/>
      <c r="D510" s="234" t="s">
        <v>152</v>
      </c>
      <c r="E510" s="245" t="s">
        <v>19</v>
      </c>
      <c r="F510" s="246" t="s">
        <v>332</v>
      </c>
      <c r="G510" s="244"/>
      <c r="H510" s="247">
        <v>8.1400000000000006</v>
      </c>
      <c r="I510" s="248"/>
      <c r="J510" s="244"/>
      <c r="K510" s="244"/>
      <c r="L510" s="249"/>
      <c r="M510" s="250"/>
      <c r="N510" s="251"/>
      <c r="O510" s="251"/>
      <c r="P510" s="251"/>
      <c r="Q510" s="251"/>
      <c r="R510" s="251"/>
      <c r="S510" s="251"/>
      <c r="T510" s="25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3" t="s">
        <v>152</v>
      </c>
      <c r="AU510" s="253" t="s">
        <v>86</v>
      </c>
      <c r="AV510" s="14" t="s">
        <v>86</v>
      </c>
      <c r="AW510" s="14" t="s">
        <v>35</v>
      </c>
      <c r="AX510" s="14" t="s">
        <v>76</v>
      </c>
      <c r="AY510" s="253" t="s">
        <v>140</v>
      </c>
    </row>
    <row r="511" s="13" customFormat="1">
      <c r="A511" s="13"/>
      <c r="B511" s="232"/>
      <c r="C511" s="233"/>
      <c r="D511" s="234" t="s">
        <v>152</v>
      </c>
      <c r="E511" s="235" t="s">
        <v>19</v>
      </c>
      <c r="F511" s="236" t="s">
        <v>275</v>
      </c>
      <c r="G511" s="233"/>
      <c r="H511" s="235" t="s">
        <v>19</v>
      </c>
      <c r="I511" s="237"/>
      <c r="J511" s="233"/>
      <c r="K511" s="233"/>
      <c r="L511" s="238"/>
      <c r="M511" s="239"/>
      <c r="N511" s="240"/>
      <c r="O511" s="240"/>
      <c r="P511" s="240"/>
      <c r="Q511" s="240"/>
      <c r="R511" s="240"/>
      <c r="S511" s="240"/>
      <c r="T511" s="24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2" t="s">
        <v>152</v>
      </c>
      <c r="AU511" s="242" t="s">
        <v>86</v>
      </c>
      <c r="AV511" s="13" t="s">
        <v>84</v>
      </c>
      <c r="AW511" s="13" t="s">
        <v>35</v>
      </c>
      <c r="AX511" s="13" t="s">
        <v>76</v>
      </c>
      <c r="AY511" s="242" t="s">
        <v>140</v>
      </c>
    </row>
    <row r="512" s="14" customFormat="1">
      <c r="A512" s="14"/>
      <c r="B512" s="243"/>
      <c r="C512" s="244"/>
      <c r="D512" s="234" t="s">
        <v>152</v>
      </c>
      <c r="E512" s="245" t="s">
        <v>19</v>
      </c>
      <c r="F512" s="246" t="s">
        <v>1424</v>
      </c>
      <c r="G512" s="244"/>
      <c r="H512" s="247">
        <v>39.311999999999998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3" t="s">
        <v>152</v>
      </c>
      <c r="AU512" s="253" t="s">
        <v>86</v>
      </c>
      <c r="AV512" s="14" t="s">
        <v>86</v>
      </c>
      <c r="AW512" s="14" t="s">
        <v>35</v>
      </c>
      <c r="AX512" s="14" t="s">
        <v>76</v>
      </c>
      <c r="AY512" s="253" t="s">
        <v>140</v>
      </c>
    </row>
    <row r="513" s="13" customFormat="1">
      <c r="A513" s="13"/>
      <c r="B513" s="232"/>
      <c r="C513" s="233"/>
      <c r="D513" s="234" t="s">
        <v>152</v>
      </c>
      <c r="E513" s="235" t="s">
        <v>19</v>
      </c>
      <c r="F513" s="236" t="s">
        <v>198</v>
      </c>
      <c r="G513" s="233"/>
      <c r="H513" s="235" t="s">
        <v>19</v>
      </c>
      <c r="I513" s="237"/>
      <c r="J513" s="233"/>
      <c r="K513" s="233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152</v>
      </c>
      <c r="AU513" s="242" t="s">
        <v>86</v>
      </c>
      <c r="AV513" s="13" t="s">
        <v>84</v>
      </c>
      <c r="AW513" s="13" t="s">
        <v>35</v>
      </c>
      <c r="AX513" s="13" t="s">
        <v>76</v>
      </c>
      <c r="AY513" s="242" t="s">
        <v>140</v>
      </c>
    </row>
    <row r="514" s="14" customFormat="1">
      <c r="A514" s="14"/>
      <c r="B514" s="243"/>
      <c r="C514" s="244"/>
      <c r="D514" s="234" t="s">
        <v>152</v>
      </c>
      <c r="E514" s="245" t="s">
        <v>19</v>
      </c>
      <c r="F514" s="246" t="s">
        <v>334</v>
      </c>
      <c r="G514" s="244"/>
      <c r="H514" s="247">
        <v>18.285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152</v>
      </c>
      <c r="AU514" s="253" t="s">
        <v>86</v>
      </c>
      <c r="AV514" s="14" t="s">
        <v>86</v>
      </c>
      <c r="AW514" s="14" t="s">
        <v>35</v>
      </c>
      <c r="AX514" s="14" t="s">
        <v>76</v>
      </c>
      <c r="AY514" s="253" t="s">
        <v>140</v>
      </c>
    </row>
    <row r="515" s="13" customFormat="1">
      <c r="A515" s="13"/>
      <c r="B515" s="232"/>
      <c r="C515" s="233"/>
      <c r="D515" s="234" t="s">
        <v>152</v>
      </c>
      <c r="E515" s="235" t="s">
        <v>19</v>
      </c>
      <c r="F515" s="236" t="s">
        <v>277</v>
      </c>
      <c r="G515" s="233"/>
      <c r="H515" s="235" t="s">
        <v>19</v>
      </c>
      <c r="I515" s="237"/>
      <c r="J515" s="233"/>
      <c r="K515" s="233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152</v>
      </c>
      <c r="AU515" s="242" t="s">
        <v>86</v>
      </c>
      <c r="AV515" s="13" t="s">
        <v>84</v>
      </c>
      <c r="AW515" s="13" t="s">
        <v>35</v>
      </c>
      <c r="AX515" s="13" t="s">
        <v>76</v>
      </c>
      <c r="AY515" s="242" t="s">
        <v>140</v>
      </c>
    </row>
    <row r="516" s="14" customFormat="1">
      <c r="A516" s="14"/>
      <c r="B516" s="243"/>
      <c r="C516" s="244"/>
      <c r="D516" s="234" t="s">
        <v>152</v>
      </c>
      <c r="E516" s="245" t="s">
        <v>19</v>
      </c>
      <c r="F516" s="246" t="s">
        <v>1425</v>
      </c>
      <c r="G516" s="244"/>
      <c r="H516" s="247">
        <v>46.799999999999997</v>
      </c>
      <c r="I516" s="248"/>
      <c r="J516" s="244"/>
      <c r="K516" s="244"/>
      <c r="L516" s="249"/>
      <c r="M516" s="250"/>
      <c r="N516" s="251"/>
      <c r="O516" s="251"/>
      <c r="P516" s="251"/>
      <c r="Q516" s="251"/>
      <c r="R516" s="251"/>
      <c r="S516" s="251"/>
      <c r="T516" s="25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3" t="s">
        <v>152</v>
      </c>
      <c r="AU516" s="253" t="s">
        <v>86</v>
      </c>
      <c r="AV516" s="14" t="s">
        <v>86</v>
      </c>
      <c r="AW516" s="14" t="s">
        <v>35</v>
      </c>
      <c r="AX516" s="14" t="s">
        <v>76</v>
      </c>
      <c r="AY516" s="253" t="s">
        <v>140</v>
      </c>
    </row>
    <row r="517" s="13" customFormat="1">
      <c r="A517" s="13"/>
      <c r="B517" s="232"/>
      <c r="C517" s="233"/>
      <c r="D517" s="234" t="s">
        <v>152</v>
      </c>
      <c r="E517" s="235" t="s">
        <v>19</v>
      </c>
      <c r="F517" s="236" t="s">
        <v>200</v>
      </c>
      <c r="G517" s="233"/>
      <c r="H517" s="235" t="s">
        <v>19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152</v>
      </c>
      <c r="AU517" s="242" t="s">
        <v>86</v>
      </c>
      <c r="AV517" s="13" t="s">
        <v>84</v>
      </c>
      <c r="AW517" s="13" t="s">
        <v>35</v>
      </c>
      <c r="AX517" s="13" t="s">
        <v>76</v>
      </c>
      <c r="AY517" s="242" t="s">
        <v>140</v>
      </c>
    </row>
    <row r="518" s="14" customFormat="1">
      <c r="A518" s="14"/>
      <c r="B518" s="243"/>
      <c r="C518" s="244"/>
      <c r="D518" s="234" t="s">
        <v>152</v>
      </c>
      <c r="E518" s="245" t="s">
        <v>19</v>
      </c>
      <c r="F518" s="246" t="s">
        <v>336</v>
      </c>
      <c r="G518" s="244"/>
      <c r="H518" s="247">
        <v>22.75</v>
      </c>
      <c r="I518" s="248"/>
      <c r="J518" s="244"/>
      <c r="K518" s="244"/>
      <c r="L518" s="249"/>
      <c r="M518" s="250"/>
      <c r="N518" s="251"/>
      <c r="O518" s="251"/>
      <c r="P518" s="251"/>
      <c r="Q518" s="251"/>
      <c r="R518" s="251"/>
      <c r="S518" s="251"/>
      <c r="T518" s="25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3" t="s">
        <v>152</v>
      </c>
      <c r="AU518" s="253" t="s">
        <v>86</v>
      </c>
      <c r="AV518" s="14" t="s">
        <v>86</v>
      </c>
      <c r="AW518" s="14" t="s">
        <v>35</v>
      </c>
      <c r="AX518" s="14" t="s">
        <v>76</v>
      </c>
      <c r="AY518" s="253" t="s">
        <v>140</v>
      </c>
    </row>
    <row r="519" s="13" customFormat="1">
      <c r="A519" s="13"/>
      <c r="B519" s="232"/>
      <c r="C519" s="233"/>
      <c r="D519" s="234" t="s">
        <v>152</v>
      </c>
      <c r="E519" s="235" t="s">
        <v>19</v>
      </c>
      <c r="F519" s="236" t="s">
        <v>279</v>
      </c>
      <c r="G519" s="233"/>
      <c r="H519" s="235" t="s">
        <v>19</v>
      </c>
      <c r="I519" s="237"/>
      <c r="J519" s="233"/>
      <c r="K519" s="233"/>
      <c r="L519" s="238"/>
      <c r="M519" s="239"/>
      <c r="N519" s="240"/>
      <c r="O519" s="240"/>
      <c r="P519" s="240"/>
      <c r="Q519" s="240"/>
      <c r="R519" s="240"/>
      <c r="S519" s="240"/>
      <c r="T519" s="24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2" t="s">
        <v>152</v>
      </c>
      <c r="AU519" s="242" t="s">
        <v>86</v>
      </c>
      <c r="AV519" s="13" t="s">
        <v>84</v>
      </c>
      <c r="AW519" s="13" t="s">
        <v>35</v>
      </c>
      <c r="AX519" s="13" t="s">
        <v>76</v>
      </c>
      <c r="AY519" s="242" t="s">
        <v>140</v>
      </c>
    </row>
    <row r="520" s="14" customFormat="1">
      <c r="A520" s="14"/>
      <c r="B520" s="243"/>
      <c r="C520" s="244"/>
      <c r="D520" s="234" t="s">
        <v>152</v>
      </c>
      <c r="E520" s="245" t="s">
        <v>19</v>
      </c>
      <c r="F520" s="246" t="s">
        <v>1426</v>
      </c>
      <c r="G520" s="244"/>
      <c r="H520" s="247">
        <v>57.648000000000003</v>
      </c>
      <c r="I520" s="248"/>
      <c r="J520" s="244"/>
      <c r="K520" s="244"/>
      <c r="L520" s="249"/>
      <c r="M520" s="250"/>
      <c r="N520" s="251"/>
      <c r="O520" s="251"/>
      <c r="P520" s="251"/>
      <c r="Q520" s="251"/>
      <c r="R520" s="251"/>
      <c r="S520" s="251"/>
      <c r="T520" s="25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3" t="s">
        <v>152</v>
      </c>
      <c r="AU520" s="253" t="s">
        <v>86</v>
      </c>
      <c r="AV520" s="14" t="s">
        <v>86</v>
      </c>
      <c r="AW520" s="14" t="s">
        <v>35</v>
      </c>
      <c r="AX520" s="14" t="s">
        <v>76</v>
      </c>
      <c r="AY520" s="253" t="s">
        <v>140</v>
      </c>
    </row>
    <row r="521" s="13" customFormat="1">
      <c r="A521" s="13"/>
      <c r="B521" s="232"/>
      <c r="C521" s="233"/>
      <c r="D521" s="234" t="s">
        <v>152</v>
      </c>
      <c r="E521" s="235" t="s">
        <v>19</v>
      </c>
      <c r="F521" s="236" t="s">
        <v>157</v>
      </c>
      <c r="G521" s="233"/>
      <c r="H521" s="235" t="s">
        <v>19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152</v>
      </c>
      <c r="AU521" s="242" t="s">
        <v>86</v>
      </c>
      <c r="AV521" s="13" t="s">
        <v>84</v>
      </c>
      <c r="AW521" s="13" t="s">
        <v>35</v>
      </c>
      <c r="AX521" s="13" t="s">
        <v>76</v>
      </c>
      <c r="AY521" s="242" t="s">
        <v>140</v>
      </c>
    </row>
    <row r="522" s="14" customFormat="1">
      <c r="A522" s="14"/>
      <c r="B522" s="243"/>
      <c r="C522" s="244"/>
      <c r="D522" s="234" t="s">
        <v>152</v>
      </c>
      <c r="E522" s="245" t="s">
        <v>19</v>
      </c>
      <c r="F522" s="246" t="s">
        <v>338</v>
      </c>
      <c r="G522" s="244"/>
      <c r="H522" s="247">
        <v>49.299999999999997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152</v>
      </c>
      <c r="AU522" s="253" t="s">
        <v>86</v>
      </c>
      <c r="AV522" s="14" t="s">
        <v>86</v>
      </c>
      <c r="AW522" s="14" t="s">
        <v>35</v>
      </c>
      <c r="AX522" s="14" t="s">
        <v>76</v>
      </c>
      <c r="AY522" s="253" t="s">
        <v>140</v>
      </c>
    </row>
    <row r="523" s="13" customFormat="1">
      <c r="A523" s="13"/>
      <c r="B523" s="232"/>
      <c r="C523" s="233"/>
      <c r="D523" s="234" t="s">
        <v>152</v>
      </c>
      <c r="E523" s="235" t="s">
        <v>19</v>
      </c>
      <c r="F523" s="236" t="s">
        <v>230</v>
      </c>
      <c r="G523" s="233"/>
      <c r="H523" s="235" t="s">
        <v>19</v>
      </c>
      <c r="I523" s="237"/>
      <c r="J523" s="233"/>
      <c r="K523" s="233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152</v>
      </c>
      <c r="AU523" s="242" t="s">
        <v>86</v>
      </c>
      <c r="AV523" s="13" t="s">
        <v>84</v>
      </c>
      <c r="AW523" s="13" t="s">
        <v>35</v>
      </c>
      <c r="AX523" s="13" t="s">
        <v>76</v>
      </c>
      <c r="AY523" s="242" t="s">
        <v>140</v>
      </c>
    </row>
    <row r="524" s="14" customFormat="1">
      <c r="A524" s="14"/>
      <c r="B524" s="243"/>
      <c r="C524" s="244"/>
      <c r="D524" s="234" t="s">
        <v>152</v>
      </c>
      <c r="E524" s="245" t="s">
        <v>19</v>
      </c>
      <c r="F524" s="246" t="s">
        <v>1427</v>
      </c>
      <c r="G524" s="244"/>
      <c r="H524" s="247">
        <v>78.480000000000004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3" t="s">
        <v>152</v>
      </c>
      <c r="AU524" s="253" t="s">
        <v>86</v>
      </c>
      <c r="AV524" s="14" t="s">
        <v>86</v>
      </c>
      <c r="AW524" s="14" t="s">
        <v>35</v>
      </c>
      <c r="AX524" s="14" t="s">
        <v>76</v>
      </c>
      <c r="AY524" s="253" t="s">
        <v>140</v>
      </c>
    </row>
    <row r="525" s="13" customFormat="1">
      <c r="A525" s="13"/>
      <c r="B525" s="232"/>
      <c r="C525" s="233"/>
      <c r="D525" s="234" t="s">
        <v>152</v>
      </c>
      <c r="E525" s="235" t="s">
        <v>19</v>
      </c>
      <c r="F525" s="236" t="s">
        <v>158</v>
      </c>
      <c r="G525" s="233"/>
      <c r="H525" s="235" t="s">
        <v>19</v>
      </c>
      <c r="I525" s="237"/>
      <c r="J525" s="233"/>
      <c r="K525" s="233"/>
      <c r="L525" s="238"/>
      <c r="M525" s="239"/>
      <c r="N525" s="240"/>
      <c r="O525" s="240"/>
      <c r="P525" s="240"/>
      <c r="Q525" s="240"/>
      <c r="R525" s="240"/>
      <c r="S525" s="240"/>
      <c r="T525" s="24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2" t="s">
        <v>152</v>
      </c>
      <c r="AU525" s="242" t="s">
        <v>86</v>
      </c>
      <c r="AV525" s="13" t="s">
        <v>84</v>
      </c>
      <c r="AW525" s="13" t="s">
        <v>35</v>
      </c>
      <c r="AX525" s="13" t="s">
        <v>76</v>
      </c>
      <c r="AY525" s="242" t="s">
        <v>140</v>
      </c>
    </row>
    <row r="526" s="14" customFormat="1">
      <c r="A526" s="14"/>
      <c r="B526" s="243"/>
      <c r="C526" s="244"/>
      <c r="D526" s="234" t="s">
        <v>152</v>
      </c>
      <c r="E526" s="245" t="s">
        <v>19</v>
      </c>
      <c r="F526" s="246" t="s">
        <v>340</v>
      </c>
      <c r="G526" s="244"/>
      <c r="H526" s="247">
        <v>17.420000000000002</v>
      </c>
      <c r="I526" s="248"/>
      <c r="J526" s="244"/>
      <c r="K526" s="244"/>
      <c r="L526" s="249"/>
      <c r="M526" s="250"/>
      <c r="N526" s="251"/>
      <c r="O526" s="251"/>
      <c r="P526" s="251"/>
      <c r="Q526" s="251"/>
      <c r="R526" s="251"/>
      <c r="S526" s="251"/>
      <c r="T526" s="252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3" t="s">
        <v>152</v>
      </c>
      <c r="AU526" s="253" t="s">
        <v>86</v>
      </c>
      <c r="AV526" s="14" t="s">
        <v>86</v>
      </c>
      <c r="AW526" s="14" t="s">
        <v>35</v>
      </c>
      <c r="AX526" s="14" t="s">
        <v>76</v>
      </c>
      <c r="AY526" s="253" t="s">
        <v>140</v>
      </c>
    </row>
    <row r="527" s="13" customFormat="1">
      <c r="A527" s="13"/>
      <c r="B527" s="232"/>
      <c r="C527" s="233"/>
      <c r="D527" s="234" t="s">
        <v>152</v>
      </c>
      <c r="E527" s="235" t="s">
        <v>19</v>
      </c>
      <c r="F527" s="236" t="s">
        <v>282</v>
      </c>
      <c r="G527" s="233"/>
      <c r="H527" s="235" t="s">
        <v>19</v>
      </c>
      <c r="I527" s="237"/>
      <c r="J527" s="233"/>
      <c r="K527" s="233"/>
      <c r="L527" s="238"/>
      <c r="M527" s="239"/>
      <c r="N527" s="240"/>
      <c r="O527" s="240"/>
      <c r="P527" s="240"/>
      <c r="Q527" s="240"/>
      <c r="R527" s="240"/>
      <c r="S527" s="240"/>
      <c r="T527" s="24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2" t="s">
        <v>152</v>
      </c>
      <c r="AU527" s="242" t="s">
        <v>86</v>
      </c>
      <c r="AV527" s="13" t="s">
        <v>84</v>
      </c>
      <c r="AW527" s="13" t="s">
        <v>35</v>
      </c>
      <c r="AX527" s="13" t="s">
        <v>76</v>
      </c>
      <c r="AY527" s="242" t="s">
        <v>140</v>
      </c>
    </row>
    <row r="528" s="14" customFormat="1">
      <c r="A528" s="14"/>
      <c r="B528" s="243"/>
      <c r="C528" s="244"/>
      <c r="D528" s="234" t="s">
        <v>152</v>
      </c>
      <c r="E528" s="245" t="s">
        <v>19</v>
      </c>
      <c r="F528" s="246" t="s">
        <v>1428</v>
      </c>
      <c r="G528" s="244"/>
      <c r="H528" s="247">
        <v>75.504000000000005</v>
      </c>
      <c r="I528" s="248"/>
      <c r="J528" s="244"/>
      <c r="K528" s="244"/>
      <c r="L528" s="249"/>
      <c r="M528" s="250"/>
      <c r="N528" s="251"/>
      <c r="O528" s="251"/>
      <c r="P528" s="251"/>
      <c r="Q528" s="251"/>
      <c r="R528" s="251"/>
      <c r="S528" s="251"/>
      <c r="T528" s="25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3" t="s">
        <v>152</v>
      </c>
      <c r="AU528" s="253" t="s">
        <v>86</v>
      </c>
      <c r="AV528" s="14" t="s">
        <v>86</v>
      </c>
      <c r="AW528" s="14" t="s">
        <v>35</v>
      </c>
      <c r="AX528" s="14" t="s">
        <v>76</v>
      </c>
      <c r="AY528" s="253" t="s">
        <v>140</v>
      </c>
    </row>
    <row r="529" s="13" customFormat="1">
      <c r="A529" s="13"/>
      <c r="B529" s="232"/>
      <c r="C529" s="233"/>
      <c r="D529" s="234" t="s">
        <v>152</v>
      </c>
      <c r="E529" s="235" t="s">
        <v>19</v>
      </c>
      <c r="F529" s="236" t="s">
        <v>204</v>
      </c>
      <c r="G529" s="233"/>
      <c r="H529" s="235" t="s">
        <v>19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152</v>
      </c>
      <c r="AU529" s="242" t="s">
        <v>86</v>
      </c>
      <c r="AV529" s="13" t="s">
        <v>84</v>
      </c>
      <c r="AW529" s="13" t="s">
        <v>35</v>
      </c>
      <c r="AX529" s="13" t="s">
        <v>76</v>
      </c>
      <c r="AY529" s="242" t="s">
        <v>140</v>
      </c>
    </row>
    <row r="530" s="14" customFormat="1">
      <c r="A530" s="14"/>
      <c r="B530" s="243"/>
      <c r="C530" s="244"/>
      <c r="D530" s="234" t="s">
        <v>152</v>
      </c>
      <c r="E530" s="245" t="s">
        <v>19</v>
      </c>
      <c r="F530" s="246" t="s">
        <v>342</v>
      </c>
      <c r="G530" s="244"/>
      <c r="H530" s="247">
        <v>116</v>
      </c>
      <c r="I530" s="248"/>
      <c r="J530" s="244"/>
      <c r="K530" s="244"/>
      <c r="L530" s="249"/>
      <c r="M530" s="250"/>
      <c r="N530" s="251"/>
      <c r="O530" s="251"/>
      <c r="P530" s="251"/>
      <c r="Q530" s="251"/>
      <c r="R530" s="251"/>
      <c r="S530" s="251"/>
      <c r="T530" s="25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3" t="s">
        <v>152</v>
      </c>
      <c r="AU530" s="253" t="s">
        <v>86</v>
      </c>
      <c r="AV530" s="14" t="s">
        <v>86</v>
      </c>
      <c r="AW530" s="14" t="s">
        <v>35</v>
      </c>
      <c r="AX530" s="14" t="s">
        <v>76</v>
      </c>
      <c r="AY530" s="253" t="s">
        <v>140</v>
      </c>
    </row>
    <row r="531" s="13" customFormat="1">
      <c r="A531" s="13"/>
      <c r="B531" s="232"/>
      <c r="C531" s="233"/>
      <c r="D531" s="234" t="s">
        <v>152</v>
      </c>
      <c r="E531" s="235" t="s">
        <v>19</v>
      </c>
      <c r="F531" s="236" t="s">
        <v>284</v>
      </c>
      <c r="G531" s="233"/>
      <c r="H531" s="235" t="s">
        <v>19</v>
      </c>
      <c r="I531" s="237"/>
      <c r="J531" s="233"/>
      <c r="K531" s="233"/>
      <c r="L531" s="238"/>
      <c r="M531" s="239"/>
      <c r="N531" s="240"/>
      <c r="O531" s="240"/>
      <c r="P531" s="240"/>
      <c r="Q531" s="240"/>
      <c r="R531" s="240"/>
      <c r="S531" s="240"/>
      <c r="T531" s="24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2" t="s">
        <v>152</v>
      </c>
      <c r="AU531" s="242" t="s">
        <v>86</v>
      </c>
      <c r="AV531" s="13" t="s">
        <v>84</v>
      </c>
      <c r="AW531" s="13" t="s">
        <v>35</v>
      </c>
      <c r="AX531" s="13" t="s">
        <v>76</v>
      </c>
      <c r="AY531" s="242" t="s">
        <v>140</v>
      </c>
    </row>
    <row r="532" s="14" customFormat="1">
      <c r="A532" s="14"/>
      <c r="B532" s="243"/>
      <c r="C532" s="244"/>
      <c r="D532" s="234" t="s">
        <v>152</v>
      </c>
      <c r="E532" s="245" t="s">
        <v>19</v>
      </c>
      <c r="F532" s="246" t="s">
        <v>1429</v>
      </c>
      <c r="G532" s="244"/>
      <c r="H532" s="247">
        <v>106.176</v>
      </c>
      <c r="I532" s="248"/>
      <c r="J532" s="244"/>
      <c r="K532" s="244"/>
      <c r="L532" s="249"/>
      <c r="M532" s="250"/>
      <c r="N532" s="251"/>
      <c r="O532" s="251"/>
      <c r="P532" s="251"/>
      <c r="Q532" s="251"/>
      <c r="R532" s="251"/>
      <c r="S532" s="251"/>
      <c r="T532" s="25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3" t="s">
        <v>152</v>
      </c>
      <c r="AU532" s="253" t="s">
        <v>86</v>
      </c>
      <c r="AV532" s="14" t="s">
        <v>86</v>
      </c>
      <c r="AW532" s="14" t="s">
        <v>35</v>
      </c>
      <c r="AX532" s="14" t="s">
        <v>76</v>
      </c>
      <c r="AY532" s="253" t="s">
        <v>140</v>
      </c>
    </row>
    <row r="533" s="13" customFormat="1">
      <c r="A533" s="13"/>
      <c r="B533" s="232"/>
      <c r="C533" s="233"/>
      <c r="D533" s="234" t="s">
        <v>152</v>
      </c>
      <c r="E533" s="235" t="s">
        <v>19</v>
      </c>
      <c r="F533" s="236" t="s">
        <v>159</v>
      </c>
      <c r="G533" s="233"/>
      <c r="H533" s="235" t="s">
        <v>19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152</v>
      </c>
      <c r="AU533" s="242" t="s">
        <v>86</v>
      </c>
      <c r="AV533" s="13" t="s">
        <v>84</v>
      </c>
      <c r="AW533" s="13" t="s">
        <v>35</v>
      </c>
      <c r="AX533" s="13" t="s">
        <v>76</v>
      </c>
      <c r="AY533" s="242" t="s">
        <v>140</v>
      </c>
    </row>
    <row r="534" s="14" customFormat="1">
      <c r="A534" s="14"/>
      <c r="B534" s="243"/>
      <c r="C534" s="244"/>
      <c r="D534" s="234" t="s">
        <v>152</v>
      </c>
      <c r="E534" s="245" t="s">
        <v>19</v>
      </c>
      <c r="F534" s="246" t="s">
        <v>344</v>
      </c>
      <c r="G534" s="244"/>
      <c r="H534" s="247">
        <v>33.32</v>
      </c>
      <c r="I534" s="248"/>
      <c r="J534" s="244"/>
      <c r="K534" s="244"/>
      <c r="L534" s="249"/>
      <c r="M534" s="250"/>
      <c r="N534" s="251"/>
      <c r="O534" s="251"/>
      <c r="P534" s="251"/>
      <c r="Q534" s="251"/>
      <c r="R534" s="251"/>
      <c r="S534" s="251"/>
      <c r="T534" s="25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3" t="s">
        <v>152</v>
      </c>
      <c r="AU534" s="253" t="s">
        <v>86</v>
      </c>
      <c r="AV534" s="14" t="s">
        <v>86</v>
      </c>
      <c r="AW534" s="14" t="s">
        <v>35</v>
      </c>
      <c r="AX534" s="14" t="s">
        <v>76</v>
      </c>
      <c r="AY534" s="253" t="s">
        <v>140</v>
      </c>
    </row>
    <row r="535" s="13" customFormat="1">
      <c r="A535" s="13"/>
      <c r="B535" s="232"/>
      <c r="C535" s="233"/>
      <c r="D535" s="234" t="s">
        <v>152</v>
      </c>
      <c r="E535" s="235" t="s">
        <v>19</v>
      </c>
      <c r="F535" s="236" t="s">
        <v>286</v>
      </c>
      <c r="G535" s="233"/>
      <c r="H535" s="235" t="s">
        <v>19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2" t="s">
        <v>152</v>
      </c>
      <c r="AU535" s="242" t="s">
        <v>86</v>
      </c>
      <c r="AV535" s="13" t="s">
        <v>84</v>
      </c>
      <c r="AW535" s="13" t="s">
        <v>35</v>
      </c>
      <c r="AX535" s="13" t="s">
        <v>76</v>
      </c>
      <c r="AY535" s="242" t="s">
        <v>140</v>
      </c>
    </row>
    <row r="536" s="14" customFormat="1">
      <c r="A536" s="14"/>
      <c r="B536" s="243"/>
      <c r="C536" s="244"/>
      <c r="D536" s="234" t="s">
        <v>152</v>
      </c>
      <c r="E536" s="245" t="s">
        <v>19</v>
      </c>
      <c r="F536" s="246" t="s">
        <v>1430</v>
      </c>
      <c r="G536" s="244"/>
      <c r="H536" s="247">
        <v>76.128</v>
      </c>
      <c r="I536" s="248"/>
      <c r="J536" s="244"/>
      <c r="K536" s="244"/>
      <c r="L536" s="249"/>
      <c r="M536" s="250"/>
      <c r="N536" s="251"/>
      <c r="O536" s="251"/>
      <c r="P536" s="251"/>
      <c r="Q536" s="251"/>
      <c r="R536" s="251"/>
      <c r="S536" s="251"/>
      <c r="T536" s="25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3" t="s">
        <v>152</v>
      </c>
      <c r="AU536" s="253" t="s">
        <v>86</v>
      </c>
      <c r="AV536" s="14" t="s">
        <v>86</v>
      </c>
      <c r="AW536" s="14" t="s">
        <v>35</v>
      </c>
      <c r="AX536" s="14" t="s">
        <v>76</v>
      </c>
      <c r="AY536" s="253" t="s">
        <v>140</v>
      </c>
    </row>
    <row r="537" s="13" customFormat="1">
      <c r="A537" s="13"/>
      <c r="B537" s="232"/>
      <c r="C537" s="233"/>
      <c r="D537" s="234" t="s">
        <v>152</v>
      </c>
      <c r="E537" s="235" t="s">
        <v>19</v>
      </c>
      <c r="F537" s="236" t="s">
        <v>161</v>
      </c>
      <c r="G537" s="233"/>
      <c r="H537" s="235" t="s">
        <v>19</v>
      </c>
      <c r="I537" s="237"/>
      <c r="J537" s="233"/>
      <c r="K537" s="233"/>
      <c r="L537" s="238"/>
      <c r="M537" s="239"/>
      <c r="N537" s="240"/>
      <c r="O537" s="240"/>
      <c r="P537" s="240"/>
      <c r="Q537" s="240"/>
      <c r="R537" s="240"/>
      <c r="S537" s="240"/>
      <c r="T537" s="24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2" t="s">
        <v>152</v>
      </c>
      <c r="AU537" s="242" t="s">
        <v>86</v>
      </c>
      <c r="AV537" s="13" t="s">
        <v>84</v>
      </c>
      <c r="AW537" s="13" t="s">
        <v>35</v>
      </c>
      <c r="AX537" s="13" t="s">
        <v>76</v>
      </c>
      <c r="AY537" s="242" t="s">
        <v>140</v>
      </c>
    </row>
    <row r="538" s="14" customFormat="1">
      <c r="A538" s="14"/>
      <c r="B538" s="243"/>
      <c r="C538" s="244"/>
      <c r="D538" s="234" t="s">
        <v>152</v>
      </c>
      <c r="E538" s="245" t="s">
        <v>19</v>
      </c>
      <c r="F538" s="246" t="s">
        <v>346</v>
      </c>
      <c r="G538" s="244"/>
      <c r="H538" s="247">
        <v>7.1799999999999997</v>
      </c>
      <c r="I538" s="248"/>
      <c r="J538" s="244"/>
      <c r="K538" s="244"/>
      <c r="L538" s="249"/>
      <c r="M538" s="250"/>
      <c r="N538" s="251"/>
      <c r="O538" s="251"/>
      <c r="P538" s="251"/>
      <c r="Q538" s="251"/>
      <c r="R538" s="251"/>
      <c r="S538" s="251"/>
      <c r="T538" s="252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3" t="s">
        <v>152</v>
      </c>
      <c r="AU538" s="253" t="s">
        <v>86</v>
      </c>
      <c r="AV538" s="14" t="s">
        <v>86</v>
      </c>
      <c r="AW538" s="14" t="s">
        <v>35</v>
      </c>
      <c r="AX538" s="14" t="s">
        <v>76</v>
      </c>
      <c r="AY538" s="253" t="s">
        <v>140</v>
      </c>
    </row>
    <row r="539" s="13" customFormat="1">
      <c r="A539" s="13"/>
      <c r="B539" s="232"/>
      <c r="C539" s="233"/>
      <c r="D539" s="234" t="s">
        <v>152</v>
      </c>
      <c r="E539" s="235" t="s">
        <v>19</v>
      </c>
      <c r="F539" s="236" t="s">
        <v>288</v>
      </c>
      <c r="G539" s="233"/>
      <c r="H539" s="235" t="s">
        <v>19</v>
      </c>
      <c r="I539" s="237"/>
      <c r="J539" s="233"/>
      <c r="K539" s="233"/>
      <c r="L539" s="238"/>
      <c r="M539" s="239"/>
      <c r="N539" s="240"/>
      <c r="O539" s="240"/>
      <c r="P539" s="240"/>
      <c r="Q539" s="240"/>
      <c r="R539" s="240"/>
      <c r="S539" s="240"/>
      <c r="T539" s="24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2" t="s">
        <v>152</v>
      </c>
      <c r="AU539" s="242" t="s">
        <v>86</v>
      </c>
      <c r="AV539" s="13" t="s">
        <v>84</v>
      </c>
      <c r="AW539" s="13" t="s">
        <v>35</v>
      </c>
      <c r="AX539" s="13" t="s">
        <v>76</v>
      </c>
      <c r="AY539" s="242" t="s">
        <v>140</v>
      </c>
    </row>
    <row r="540" s="14" customFormat="1">
      <c r="A540" s="14"/>
      <c r="B540" s="243"/>
      <c r="C540" s="244"/>
      <c r="D540" s="234" t="s">
        <v>152</v>
      </c>
      <c r="E540" s="245" t="s">
        <v>19</v>
      </c>
      <c r="F540" s="246" t="s">
        <v>1431</v>
      </c>
      <c r="G540" s="244"/>
      <c r="H540" s="247">
        <v>38.688000000000002</v>
      </c>
      <c r="I540" s="248"/>
      <c r="J540" s="244"/>
      <c r="K540" s="244"/>
      <c r="L540" s="249"/>
      <c r="M540" s="250"/>
      <c r="N540" s="251"/>
      <c r="O540" s="251"/>
      <c r="P540" s="251"/>
      <c r="Q540" s="251"/>
      <c r="R540" s="251"/>
      <c r="S540" s="251"/>
      <c r="T540" s="25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3" t="s">
        <v>152</v>
      </c>
      <c r="AU540" s="253" t="s">
        <v>86</v>
      </c>
      <c r="AV540" s="14" t="s">
        <v>86</v>
      </c>
      <c r="AW540" s="14" t="s">
        <v>35</v>
      </c>
      <c r="AX540" s="14" t="s">
        <v>76</v>
      </c>
      <c r="AY540" s="253" t="s">
        <v>140</v>
      </c>
    </row>
    <row r="541" s="13" customFormat="1">
      <c r="A541" s="13"/>
      <c r="B541" s="232"/>
      <c r="C541" s="233"/>
      <c r="D541" s="234" t="s">
        <v>152</v>
      </c>
      <c r="E541" s="235" t="s">
        <v>19</v>
      </c>
      <c r="F541" s="236" t="s">
        <v>208</v>
      </c>
      <c r="G541" s="233"/>
      <c r="H541" s="235" t="s">
        <v>19</v>
      </c>
      <c r="I541" s="237"/>
      <c r="J541" s="233"/>
      <c r="K541" s="233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152</v>
      </c>
      <c r="AU541" s="242" t="s">
        <v>86</v>
      </c>
      <c r="AV541" s="13" t="s">
        <v>84</v>
      </c>
      <c r="AW541" s="13" t="s">
        <v>35</v>
      </c>
      <c r="AX541" s="13" t="s">
        <v>76</v>
      </c>
      <c r="AY541" s="242" t="s">
        <v>140</v>
      </c>
    </row>
    <row r="542" s="14" customFormat="1">
      <c r="A542" s="14"/>
      <c r="B542" s="243"/>
      <c r="C542" s="244"/>
      <c r="D542" s="234" t="s">
        <v>152</v>
      </c>
      <c r="E542" s="245" t="s">
        <v>19</v>
      </c>
      <c r="F542" s="246" t="s">
        <v>348</v>
      </c>
      <c r="G542" s="244"/>
      <c r="H542" s="247">
        <v>18.550000000000001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152</v>
      </c>
      <c r="AU542" s="253" t="s">
        <v>86</v>
      </c>
      <c r="AV542" s="14" t="s">
        <v>86</v>
      </c>
      <c r="AW542" s="14" t="s">
        <v>35</v>
      </c>
      <c r="AX542" s="14" t="s">
        <v>76</v>
      </c>
      <c r="AY542" s="253" t="s">
        <v>140</v>
      </c>
    </row>
    <row r="543" s="13" customFormat="1">
      <c r="A543" s="13"/>
      <c r="B543" s="232"/>
      <c r="C543" s="233"/>
      <c r="D543" s="234" t="s">
        <v>152</v>
      </c>
      <c r="E543" s="235" t="s">
        <v>19</v>
      </c>
      <c r="F543" s="236" t="s">
        <v>290</v>
      </c>
      <c r="G543" s="233"/>
      <c r="H543" s="235" t="s">
        <v>19</v>
      </c>
      <c r="I543" s="237"/>
      <c r="J543" s="233"/>
      <c r="K543" s="233"/>
      <c r="L543" s="238"/>
      <c r="M543" s="239"/>
      <c r="N543" s="240"/>
      <c r="O543" s="240"/>
      <c r="P543" s="240"/>
      <c r="Q543" s="240"/>
      <c r="R543" s="240"/>
      <c r="S543" s="240"/>
      <c r="T543" s="24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2" t="s">
        <v>152</v>
      </c>
      <c r="AU543" s="242" t="s">
        <v>86</v>
      </c>
      <c r="AV543" s="13" t="s">
        <v>84</v>
      </c>
      <c r="AW543" s="13" t="s">
        <v>35</v>
      </c>
      <c r="AX543" s="13" t="s">
        <v>76</v>
      </c>
      <c r="AY543" s="242" t="s">
        <v>140</v>
      </c>
    </row>
    <row r="544" s="14" customFormat="1">
      <c r="A544" s="14"/>
      <c r="B544" s="243"/>
      <c r="C544" s="244"/>
      <c r="D544" s="234" t="s">
        <v>152</v>
      </c>
      <c r="E544" s="245" t="s">
        <v>19</v>
      </c>
      <c r="F544" s="246" t="s">
        <v>1432</v>
      </c>
      <c r="G544" s="244"/>
      <c r="H544" s="247">
        <v>47.911999999999999</v>
      </c>
      <c r="I544" s="248"/>
      <c r="J544" s="244"/>
      <c r="K544" s="244"/>
      <c r="L544" s="249"/>
      <c r="M544" s="250"/>
      <c r="N544" s="251"/>
      <c r="O544" s="251"/>
      <c r="P544" s="251"/>
      <c r="Q544" s="251"/>
      <c r="R544" s="251"/>
      <c r="S544" s="251"/>
      <c r="T544" s="252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3" t="s">
        <v>152</v>
      </c>
      <c r="AU544" s="253" t="s">
        <v>86</v>
      </c>
      <c r="AV544" s="14" t="s">
        <v>86</v>
      </c>
      <c r="AW544" s="14" t="s">
        <v>35</v>
      </c>
      <c r="AX544" s="14" t="s">
        <v>76</v>
      </c>
      <c r="AY544" s="253" t="s">
        <v>140</v>
      </c>
    </row>
    <row r="545" s="13" customFormat="1">
      <c r="A545" s="13"/>
      <c r="B545" s="232"/>
      <c r="C545" s="233"/>
      <c r="D545" s="234" t="s">
        <v>152</v>
      </c>
      <c r="E545" s="235" t="s">
        <v>19</v>
      </c>
      <c r="F545" s="236" t="s">
        <v>210</v>
      </c>
      <c r="G545" s="233"/>
      <c r="H545" s="235" t="s">
        <v>19</v>
      </c>
      <c r="I545" s="237"/>
      <c r="J545" s="233"/>
      <c r="K545" s="233"/>
      <c r="L545" s="238"/>
      <c r="M545" s="239"/>
      <c r="N545" s="240"/>
      <c r="O545" s="240"/>
      <c r="P545" s="240"/>
      <c r="Q545" s="240"/>
      <c r="R545" s="240"/>
      <c r="S545" s="240"/>
      <c r="T545" s="24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2" t="s">
        <v>152</v>
      </c>
      <c r="AU545" s="242" t="s">
        <v>86</v>
      </c>
      <c r="AV545" s="13" t="s">
        <v>84</v>
      </c>
      <c r="AW545" s="13" t="s">
        <v>35</v>
      </c>
      <c r="AX545" s="13" t="s">
        <v>76</v>
      </c>
      <c r="AY545" s="242" t="s">
        <v>140</v>
      </c>
    </row>
    <row r="546" s="14" customFormat="1">
      <c r="A546" s="14"/>
      <c r="B546" s="243"/>
      <c r="C546" s="244"/>
      <c r="D546" s="234" t="s">
        <v>152</v>
      </c>
      <c r="E546" s="245" t="s">
        <v>19</v>
      </c>
      <c r="F546" s="246" t="s">
        <v>350</v>
      </c>
      <c r="G546" s="244"/>
      <c r="H546" s="247">
        <v>22.219999999999999</v>
      </c>
      <c r="I546" s="248"/>
      <c r="J546" s="244"/>
      <c r="K546" s="244"/>
      <c r="L546" s="249"/>
      <c r="M546" s="250"/>
      <c r="N546" s="251"/>
      <c r="O546" s="251"/>
      <c r="P546" s="251"/>
      <c r="Q546" s="251"/>
      <c r="R546" s="251"/>
      <c r="S546" s="251"/>
      <c r="T546" s="25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3" t="s">
        <v>152</v>
      </c>
      <c r="AU546" s="253" t="s">
        <v>86</v>
      </c>
      <c r="AV546" s="14" t="s">
        <v>86</v>
      </c>
      <c r="AW546" s="14" t="s">
        <v>35</v>
      </c>
      <c r="AX546" s="14" t="s">
        <v>76</v>
      </c>
      <c r="AY546" s="253" t="s">
        <v>140</v>
      </c>
    </row>
    <row r="547" s="13" customFormat="1">
      <c r="A547" s="13"/>
      <c r="B547" s="232"/>
      <c r="C547" s="233"/>
      <c r="D547" s="234" t="s">
        <v>152</v>
      </c>
      <c r="E547" s="235" t="s">
        <v>19</v>
      </c>
      <c r="F547" s="236" t="s">
        <v>233</v>
      </c>
      <c r="G547" s="233"/>
      <c r="H547" s="235" t="s">
        <v>19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2" t="s">
        <v>152</v>
      </c>
      <c r="AU547" s="242" t="s">
        <v>86</v>
      </c>
      <c r="AV547" s="13" t="s">
        <v>84</v>
      </c>
      <c r="AW547" s="13" t="s">
        <v>35</v>
      </c>
      <c r="AX547" s="13" t="s">
        <v>76</v>
      </c>
      <c r="AY547" s="242" t="s">
        <v>140</v>
      </c>
    </row>
    <row r="548" s="14" customFormat="1">
      <c r="A548" s="14"/>
      <c r="B548" s="243"/>
      <c r="C548" s="244"/>
      <c r="D548" s="234" t="s">
        <v>152</v>
      </c>
      <c r="E548" s="245" t="s">
        <v>19</v>
      </c>
      <c r="F548" s="246" t="s">
        <v>1433</v>
      </c>
      <c r="G548" s="244"/>
      <c r="H548" s="247">
        <v>56.847999999999999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3" t="s">
        <v>152</v>
      </c>
      <c r="AU548" s="253" t="s">
        <v>86</v>
      </c>
      <c r="AV548" s="14" t="s">
        <v>86</v>
      </c>
      <c r="AW548" s="14" t="s">
        <v>35</v>
      </c>
      <c r="AX548" s="14" t="s">
        <v>76</v>
      </c>
      <c r="AY548" s="253" t="s">
        <v>140</v>
      </c>
    </row>
    <row r="549" s="13" customFormat="1">
      <c r="A549" s="13"/>
      <c r="B549" s="232"/>
      <c r="C549" s="233"/>
      <c r="D549" s="234" t="s">
        <v>152</v>
      </c>
      <c r="E549" s="235" t="s">
        <v>19</v>
      </c>
      <c r="F549" s="236" t="s">
        <v>1434</v>
      </c>
      <c r="G549" s="233"/>
      <c r="H549" s="235" t="s">
        <v>19</v>
      </c>
      <c r="I549" s="237"/>
      <c r="J549" s="233"/>
      <c r="K549" s="233"/>
      <c r="L549" s="238"/>
      <c r="M549" s="239"/>
      <c r="N549" s="240"/>
      <c r="O549" s="240"/>
      <c r="P549" s="240"/>
      <c r="Q549" s="240"/>
      <c r="R549" s="240"/>
      <c r="S549" s="240"/>
      <c r="T549" s="24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2" t="s">
        <v>152</v>
      </c>
      <c r="AU549" s="242" t="s">
        <v>86</v>
      </c>
      <c r="AV549" s="13" t="s">
        <v>84</v>
      </c>
      <c r="AW549" s="13" t="s">
        <v>35</v>
      </c>
      <c r="AX549" s="13" t="s">
        <v>76</v>
      </c>
      <c r="AY549" s="242" t="s">
        <v>140</v>
      </c>
    </row>
    <row r="550" s="14" customFormat="1">
      <c r="A550" s="14"/>
      <c r="B550" s="243"/>
      <c r="C550" s="244"/>
      <c r="D550" s="234" t="s">
        <v>152</v>
      </c>
      <c r="E550" s="245" t="s">
        <v>19</v>
      </c>
      <c r="F550" s="246" t="s">
        <v>352</v>
      </c>
      <c r="G550" s="244"/>
      <c r="H550" s="247">
        <v>8.4299999999999997</v>
      </c>
      <c r="I550" s="248"/>
      <c r="J550" s="244"/>
      <c r="K550" s="244"/>
      <c r="L550" s="249"/>
      <c r="M550" s="250"/>
      <c r="N550" s="251"/>
      <c r="O550" s="251"/>
      <c r="P550" s="251"/>
      <c r="Q550" s="251"/>
      <c r="R550" s="251"/>
      <c r="S550" s="251"/>
      <c r="T550" s="25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3" t="s">
        <v>152</v>
      </c>
      <c r="AU550" s="253" t="s">
        <v>86</v>
      </c>
      <c r="AV550" s="14" t="s">
        <v>86</v>
      </c>
      <c r="AW550" s="14" t="s">
        <v>35</v>
      </c>
      <c r="AX550" s="14" t="s">
        <v>76</v>
      </c>
      <c r="AY550" s="253" t="s">
        <v>140</v>
      </c>
    </row>
    <row r="551" s="13" customFormat="1">
      <c r="A551" s="13"/>
      <c r="B551" s="232"/>
      <c r="C551" s="233"/>
      <c r="D551" s="234" t="s">
        <v>152</v>
      </c>
      <c r="E551" s="235" t="s">
        <v>19</v>
      </c>
      <c r="F551" s="236" t="s">
        <v>1435</v>
      </c>
      <c r="G551" s="233"/>
      <c r="H551" s="235" t="s">
        <v>19</v>
      </c>
      <c r="I551" s="237"/>
      <c r="J551" s="233"/>
      <c r="K551" s="233"/>
      <c r="L551" s="238"/>
      <c r="M551" s="239"/>
      <c r="N551" s="240"/>
      <c r="O551" s="240"/>
      <c r="P551" s="240"/>
      <c r="Q551" s="240"/>
      <c r="R551" s="240"/>
      <c r="S551" s="240"/>
      <c r="T551" s="24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2" t="s">
        <v>152</v>
      </c>
      <c r="AU551" s="242" t="s">
        <v>86</v>
      </c>
      <c r="AV551" s="13" t="s">
        <v>84</v>
      </c>
      <c r="AW551" s="13" t="s">
        <v>35</v>
      </c>
      <c r="AX551" s="13" t="s">
        <v>76</v>
      </c>
      <c r="AY551" s="242" t="s">
        <v>140</v>
      </c>
    </row>
    <row r="552" s="14" customFormat="1">
      <c r="A552" s="14"/>
      <c r="B552" s="243"/>
      <c r="C552" s="244"/>
      <c r="D552" s="234" t="s">
        <v>152</v>
      </c>
      <c r="E552" s="245" t="s">
        <v>19</v>
      </c>
      <c r="F552" s="246" t="s">
        <v>1436</v>
      </c>
      <c r="G552" s="244"/>
      <c r="H552" s="247">
        <v>20.736000000000001</v>
      </c>
      <c r="I552" s="248"/>
      <c r="J552" s="244"/>
      <c r="K552" s="244"/>
      <c r="L552" s="249"/>
      <c r="M552" s="250"/>
      <c r="N552" s="251"/>
      <c r="O552" s="251"/>
      <c r="P552" s="251"/>
      <c r="Q552" s="251"/>
      <c r="R552" s="251"/>
      <c r="S552" s="251"/>
      <c r="T552" s="252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3" t="s">
        <v>152</v>
      </c>
      <c r="AU552" s="253" t="s">
        <v>86</v>
      </c>
      <c r="AV552" s="14" t="s">
        <v>86</v>
      </c>
      <c r="AW552" s="14" t="s">
        <v>35</v>
      </c>
      <c r="AX552" s="14" t="s">
        <v>76</v>
      </c>
      <c r="AY552" s="253" t="s">
        <v>140</v>
      </c>
    </row>
    <row r="553" s="13" customFormat="1">
      <c r="A553" s="13"/>
      <c r="B553" s="232"/>
      <c r="C553" s="233"/>
      <c r="D553" s="234" t="s">
        <v>152</v>
      </c>
      <c r="E553" s="235" t="s">
        <v>19</v>
      </c>
      <c r="F553" s="236" t="s">
        <v>1437</v>
      </c>
      <c r="G553" s="233"/>
      <c r="H553" s="235" t="s">
        <v>19</v>
      </c>
      <c r="I553" s="237"/>
      <c r="J553" s="233"/>
      <c r="K553" s="233"/>
      <c r="L553" s="238"/>
      <c r="M553" s="239"/>
      <c r="N553" s="240"/>
      <c r="O553" s="240"/>
      <c r="P553" s="240"/>
      <c r="Q553" s="240"/>
      <c r="R553" s="240"/>
      <c r="S553" s="240"/>
      <c r="T553" s="24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2" t="s">
        <v>152</v>
      </c>
      <c r="AU553" s="242" t="s">
        <v>86</v>
      </c>
      <c r="AV553" s="13" t="s">
        <v>84</v>
      </c>
      <c r="AW553" s="13" t="s">
        <v>35</v>
      </c>
      <c r="AX553" s="13" t="s">
        <v>76</v>
      </c>
      <c r="AY553" s="242" t="s">
        <v>140</v>
      </c>
    </row>
    <row r="554" s="14" customFormat="1">
      <c r="A554" s="14"/>
      <c r="B554" s="243"/>
      <c r="C554" s="244"/>
      <c r="D554" s="234" t="s">
        <v>152</v>
      </c>
      <c r="E554" s="245" t="s">
        <v>19</v>
      </c>
      <c r="F554" s="246" t="s">
        <v>354</v>
      </c>
      <c r="G554" s="244"/>
      <c r="H554" s="247">
        <v>12.85</v>
      </c>
      <c r="I554" s="248"/>
      <c r="J554" s="244"/>
      <c r="K554" s="244"/>
      <c r="L554" s="249"/>
      <c r="M554" s="250"/>
      <c r="N554" s="251"/>
      <c r="O554" s="251"/>
      <c r="P554" s="251"/>
      <c r="Q554" s="251"/>
      <c r="R554" s="251"/>
      <c r="S554" s="251"/>
      <c r="T554" s="25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3" t="s">
        <v>152</v>
      </c>
      <c r="AU554" s="253" t="s">
        <v>86</v>
      </c>
      <c r="AV554" s="14" t="s">
        <v>86</v>
      </c>
      <c r="AW554" s="14" t="s">
        <v>35</v>
      </c>
      <c r="AX554" s="14" t="s">
        <v>76</v>
      </c>
      <c r="AY554" s="253" t="s">
        <v>140</v>
      </c>
    </row>
    <row r="555" s="13" customFormat="1">
      <c r="A555" s="13"/>
      <c r="B555" s="232"/>
      <c r="C555" s="233"/>
      <c r="D555" s="234" t="s">
        <v>152</v>
      </c>
      <c r="E555" s="235" t="s">
        <v>19</v>
      </c>
      <c r="F555" s="236" t="s">
        <v>1438</v>
      </c>
      <c r="G555" s="233"/>
      <c r="H555" s="235" t="s">
        <v>19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2" t="s">
        <v>152</v>
      </c>
      <c r="AU555" s="242" t="s">
        <v>86</v>
      </c>
      <c r="AV555" s="13" t="s">
        <v>84</v>
      </c>
      <c r="AW555" s="13" t="s">
        <v>35</v>
      </c>
      <c r="AX555" s="13" t="s">
        <v>76</v>
      </c>
      <c r="AY555" s="242" t="s">
        <v>140</v>
      </c>
    </row>
    <row r="556" s="14" customFormat="1">
      <c r="A556" s="14"/>
      <c r="B556" s="243"/>
      <c r="C556" s="244"/>
      <c r="D556" s="234" t="s">
        <v>152</v>
      </c>
      <c r="E556" s="245" t="s">
        <v>19</v>
      </c>
      <c r="F556" s="246" t="s">
        <v>1439</v>
      </c>
      <c r="G556" s="244"/>
      <c r="H556" s="247">
        <v>30.015999999999998</v>
      </c>
      <c r="I556" s="248"/>
      <c r="J556" s="244"/>
      <c r="K556" s="244"/>
      <c r="L556" s="249"/>
      <c r="M556" s="250"/>
      <c r="N556" s="251"/>
      <c r="O556" s="251"/>
      <c r="P556" s="251"/>
      <c r="Q556" s="251"/>
      <c r="R556" s="251"/>
      <c r="S556" s="251"/>
      <c r="T556" s="25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3" t="s">
        <v>152</v>
      </c>
      <c r="AU556" s="253" t="s">
        <v>86</v>
      </c>
      <c r="AV556" s="14" t="s">
        <v>86</v>
      </c>
      <c r="AW556" s="14" t="s">
        <v>35</v>
      </c>
      <c r="AX556" s="14" t="s">
        <v>76</v>
      </c>
      <c r="AY556" s="253" t="s">
        <v>140</v>
      </c>
    </row>
    <row r="557" s="13" customFormat="1">
      <c r="A557" s="13"/>
      <c r="B557" s="232"/>
      <c r="C557" s="233"/>
      <c r="D557" s="234" t="s">
        <v>152</v>
      </c>
      <c r="E557" s="235" t="s">
        <v>19</v>
      </c>
      <c r="F557" s="236" t="s">
        <v>1440</v>
      </c>
      <c r="G557" s="233"/>
      <c r="H557" s="235" t="s">
        <v>19</v>
      </c>
      <c r="I557" s="237"/>
      <c r="J557" s="233"/>
      <c r="K557" s="233"/>
      <c r="L557" s="238"/>
      <c r="M557" s="239"/>
      <c r="N557" s="240"/>
      <c r="O557" s="240"/>
      <c r="P557" s="240"/>
      <c r="Q557" s="240"/>
      <c r="R557" s="240"/>
      <c r="S557" s="240"/>
      <c r="T557" s="24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2" t="s">
        <v>152</v>
      </c>
      <c r="AU557" s="242" t="s">
        <v>86</v>
      </c>
      <c r="AV557" s="13" t="s">
        <v>84</v>
      </c>
      <c r="AW557" s="13" t="s">
        <v>35</v>
      </c>
      <c r="AX557" s="13" t="s">
        <v>76</v>
      </c>
      <c r="AY557" s="242" t="s">
        <v>140</v>
      </c>
    </row>
    <row r="558" s="14" customFormat="1">
      <c r="A558" s="14"/>
      <c r="B558" s="243"/>
      <c r="C558" s="244"/>
      <c r="D558" s="234" t="s">
        <v>152</v>
      </c>
      <c r="E558" s="245" t="s">
        <v>19</v>
      </c>
      <c r="F558" s="246" t="s">
        <v>356</v>
      </c>
      <c r="G558" s="244"/>
      <c r="H558" s="247">
        <v>8.6500000000000004</v>
      </c>
      <c r="I558" s="248"/>
      <c r="J558" s="244"/>
      <c r="K558" s="244"/>
      <c r="L558" s="249"/>
      <c r="M558" s="250"/>
      <c r="N558" s="251"/>
      <c r="O558" s="251"/>
      <c r="P558" s="251"/>
      <c r="Q558" s="251"/>
      <c r="R558" s="251"/>
      <c r="S558" s="251"/>
      <c r="T558" s="252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3" t="s">
        <v>152</v>
      </c>
      <c r="AU558" s="253" t="s">
        <v>86</v>
      </c>
      <c r="AV558" s="14" t="s">
        <v>86</v>
      </c>
      <c r="AW558" s="14" t="s">
        <v>35</v>
      </c>
      <c r="AX558" s="14" t="s">
        <v>76</v>
      </c>
      <c r="AY558" s="253" t="s">
        <v>140</v>
      </c>
    </row>
    <row r="559" s="13" customFormat="1">
      <c r="A559" s="13"/>
      <c r="B559" s="232"/>
      <c r="C559" s="233"/>
      <c r="D559" s="234" t="s">
        <v>152</v>
      </c>
      <c r="E559" s="235" t="s">
        <v>19</v>
      </c>
      <c r="F559" s="236" t="s">
        <v>1441</v>
      </c>
      <c r="G559" s="233"/>
      <c r="H559" s="235" t="s">
        <v>19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2" t="s">
        <v>152</v>
      </c>
      <c r="AU559" s="242" t="s">
        <v>86</v>
      </c>
      <c r="AV559" s="13" t="s">
        <v>84</v>
      </c>
      <c r="AW559" s="13" t="s">
        <v>35</v>
      </c>
      <c r="AX559" s="13" t="s">
        <v>76</v>
      </c>
      <c r="AY559" s="242" t="s">
        <v>140</v>
      </c>
    </row>
    <row r="560" s="14" customFormat="1">
      <c r="A560" s="14"/>
      <c r="B560" s="243"/>
      <c r="C560" s="244"/>
      <c r="D560" s="234" t="s">
        <v>152</v>
      </c>
      <c r="E560" s="245" t="s">
        <v>19</v>
      </c>
      <c r="F560" s="246" t="s">
        <v>1442</v>
      </c>
      <c r="G560" s="244"/>
      <c r="H560" s="247">
        <v>21.059999999999999</v>
      </c>
      <c r="I560" s="248"/>
      <c r="J560" s="244"/>
      <c r="K560" s="244"/>
      <c r="L560" s="249"/>
      <c r="M560" s="250"/>
      <c r="N560" s="251"/>
      <c r="O560" s="251"/>
      <c r="P560" s="251"/>
      <c r="Q560" s="251"/>
      <c r="R560" s="251"/>
      <c r="S560" s="251"/>
      <c r="T560" s="25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3" t="s">
        <v>152</v>
      </c>
      <c r="AU560" s="253" t="s">
        <v>86</v>
      </c>
      <c r="AV560" s="14" t="s">
        <v>86</v>
      </c>
      <c r="AW560" s="14" t="s">
        <v>35</v>
      </c>
      <c r="AX560" s="14" t="s">
        <v>76</v>
      </c>
      <c r="AY560" s="253" t="s">
        <v>140</v>
      </c>
    </row>
    <row r="561" s="13" customFormat="1">
      <c r="A561" s="13"/>
      <c r="B561" s="232"/>
      <c r="C561" s="233"/>
      <c r="D561" s="234" t="s">
        <v>152</v>
      </c>
      <c r="E561" s="235" t="s">
        <v>19</v>
      </c>
      <c r="F561" s="236" t="s">
        <v>212</v>
      </c>
      <c r="G561" s="233"/>
      <c r="H561" s="235" t="s">
        <v>19</v>
      </c>
      <c r="I561" s="237"/>
      <c r="J561" s="233"/>
      <c r="K561" s="233"/>
      <c r="L561" s="238"/>
      <c r="M561" s="239"/>
      <c r="N561" s="240"/>
      <c r="O561" s="240"/>
      <c r="P561" s="240"/>
      <c r="Q561" s="240"/>
      <c r="R561" s="240"/>
      <c r="S561" s="240"/>
      <c r="T561" s="24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2" t="s">
        <v>152</v>
      </c>
      <c r="AU561" s="242" t="s">
        <v>86</v>
      </c>
      <c r="AV561" s="13" t="s">
        <v>84</v>
      </c>
      <c r="AW561" s="13" t="s">
        <v>35</v>
      </c>
      <c r="AX561" s="13" t="s">
        <v>76</v>
      </c>
      <c r="AY561" s="242" t="s">
        <v>140</v>
      </c>
    </row>
    <row r="562" s="14" customFormat="1">
      <c r="A562" s="14"/>
      <c r="B562" s="243"/>
      <c r="C562" s="244"/>
      <c r="D562" s="234" t="s">
        <v>152</v>
      </c>
      <c r="E562" s="245" t="s">
        <v>19</v>
      </c>
      <c r="F562" s="246" t="s">
        <v>358</v>
      </c>
      <c r="G562" s="244"/>
      <c r="H562" s="247">
        <v>12.9</v>
      </c>
      <c r="I562" s="248"/>
      <c r="J562" s="244"/>
      <c r="K562" s="244"/>
      <c r="L562" s="249"/>
      <c r="M562" s="250"/>
      <c r="N562" s="251"/>
      <c r="O562" s="251"/>
      <c r="P562" s="251"/>
      <c r="Q562" s="251"/>
      <c r="R562" s="251"/>
      <c r="S562" s="251"/>
      <c r="T562" s="252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3" t="s">
        <v>152</v>
      </c>
      <c r="AU562" s="253" t="s">
        <v>86</v>
      </c>
      <c r="AV562" s="14" t="s">
        <v>86</v>
      </c>
      <c r="AW562" s="14" t="s">
        <v>35</v>
      </c>
      <c r="AX562" s="14" t="s">
        <v>76</v>
      </c>
      <c r="AY562" s="253" t="s">
        <v>140</v>
      </c>
    </row>
    <row r="563" s="13" customFormat="1">
      <c r="A563" s="13"/>
      <c r="B563" s="232"/>
      <c r="C563" s="233"/>
      <c r="D563" s="234" t="s">
        <v>152</v>
      </c>
      <c r="E563" s="235" t="s">
        <v>19</v>
      </c>
      <c r="F563" s="236" t="s">
        <v>293</v>
      </c>
      <c r="G563" s="233"/>
      <c r="H563" s="235" t="s">
        <v>19</v>
      </c>
      <c r="I563" s="237"/>
      <c r="J563" s="233"/>
      <c r="K563" s="233"/>
      <c r="L563" s="238"/>
      <c r="M563" s="239"/>
      <c r="N563" s="240"/>
      <c r="O563" s="240"/>
      <c r="P563" s="240"/>
      <c r="Q563" s="240"/>
      <c r="R563" s="240"/>
      <c r="S563" s="240"/>
      <c r="T563" s="24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2" t="s">
        <v>152</v>
      </c>
      <c r="AU563" s="242" t="s">
        <v>86</v>
      </c>
      <c r="AV563" s="13" t="s">
        <v>84</v>
      </c>
      <c r="AW563" s="13" t="s">
        <v>35</v>
      </c>
      <c r="AX563" s="13" t="s">
        <v>76</v>
      </c>
      <c r="AY563" s="242" t="s">
        <v>140</v>
      </c>
    </row>
    <row r="564" s="14" customFormat="1">
      <c r="A564" s="14"/>
      <c r="B564" s="243"/>
      <c r="C564" s="244"/>
      <c r="D564" s="234" t="s">
        <v>152</v>
      </c>
      <c r="E564" s="245" t="s">
        <v>19</v>
      </c>
      <c r="F564" s="246" t="s">
        <v>1443</v>
      </c>
      <c r="G564" s="244"/>
      <c r="H564" s="247">
        <v>34.048000000000002</v>
      </c>
      <c r="I564" s="248"/>
      <c r="J564" s="244"/>
      <c r="K564" s="244"/>
      <c r="L564" s="249"/>
      <c r="M564" s="250"/>
      <c r="N564" s="251"/>
      <c r="O564" s="251"/>
      <c r="P564" s="251"/>
      <c r="Q564" s="251"/>
      <c r="R564" s="251"/>
      <c r="S564" s="251"/>
      <c r="T564" s="25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3" t="s">
        <v>152</v>
      </c>
      <c r="AU564" s="253" t="s">
        <v>86</v>
      </c>
      <c r="AV564" s="14" t="s">
        <v>86</v>
      </c>
      <c r="AW564" s="14" t="s">
        <v>35</v>
      </c>
      <c r="AX564" s="14" t="s">
        <v>76</v>
      </c>
      <c r="AY564" s="253" t="s">
        <v>140</v>
      </c>
    </row>
    <row r="565" s="15" customFormat="1">
      <c r="A565" s="15"/>
      <c r="B565" s="254"/>
      <c r="C565" s="255"/>
      <c r="D565" s="234" t="s">
        <v>152</v>
      </c>
      <c r="E565" s="256" t="s">
        <v>19</v>
      </c>
      <c r="F565" s="257" t="s">
        <v>162</v>
      </c>
      <c r="G565" s="255"/>
      <c r="H565" s="258">
        <v>2614.7440000000001</v>
      </c>
      <c r="I565" s="259"/>
      <c r="J565" s="255"/>
      <c r="K565" s="255"/>
      <c r="L565" s="260"/>
      <c r="M565" s="261"/>
      <c r="N565" s="262"/>
      <c r="O565" s="262"/>
      <c r="P565" s="262"/>
      <c r="Q565" s="262"/>
      <c r="R565" s="262"/>
      <c r="S565" s="262"/>
      <c r="T565" s="263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4" t="s">
        <v>152</v>
      </c>
      <c r="AU565" s="264" t="s">
        <v>86</v>
      </c>
      <c r="AV565" s="15" t="s">
        <v>148</v>
      </c>
      <c r="AW565" s="15" t="s">
        <v>35</v>
      </c>
      <c r="AX565" s="15" t="s">
        <v>84</v>
      </c>
      <c r="AY565" s="264" t="s">
        <v>140</v>
      </c>
    </row>
    <row r="566" s="2" customFormat="1" ht="16.5" customHeight="1">
      <c r="A566" s="40"/>
      <c r="B566" s="41"/>
      <c r="C566" s="214" t="s">
        <v>429</v>
      </c>
      <c r="D566" s="214" t="s">
        <v>143</v>
      </c>
      <c r="E566" s="215" t="s">
        <v>1447</v>
      </c>
      <c r="F566" s="216" t="s">
        <v>1448</v>
      </c>
      <c r="G566" s="217" t="s">
        <v>146</v>
      </c>
      <c r="H566" s="218">
        <v>2650.5619999999999</v>
      </c>
      <c r="I566" s="219"/>
      <c r="J566" s="220">
        <f>ROUND(I566*H566,2)</f>
        <v>0</v>
      </c>
      <c r="K566" s="216" t="s">
        <v>19</v>
      </c>
      <c r="L566" s="46"/>
      <c r="M566" s="221" t="s">
        <v>19</v>
      </c>
      <c r="N566" s="222" t="s">
        <v>47</v>
      </c>
      <c r="O566" s="86"/>
      <c r="P566" s="223">
        <f>O566*H566</f>
        <v>0</v>
      </c>
      <c r="Q566" s="223">
        <v>0.00021000000000000001</v>
      </c>
      <c r="R566" s="223">
        <f>Q566*H566</f>
        <v>0.55661802000000005</v>
      </c>
      <c r="S566" s="223">
        <v>0</v>
      </c>
      <c r="T566" s="224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25" t="s">
        <v>418</v>
      </c>
      <c r="AT566" s="225" t="s">
        <v>143</v>
      </c>
      <c r="AU566" s="225" t="s">
        <v>86</v>
      </c>
      <c r="AY566" s="19" t="s">
        <v>140</v>
      </c>
      <c r="BE566" s="226">
        <f>IF(N566="základní",J566,0)</f>
        <v>0</v>
      </c>
      <c r="BF566" s="226">
        <f>IF(N566="snížená",J566,0)</f>
        <v>0</v>
      </c>
      <c r="BG566" s="226">
        <f>IF(N566="zákl. přenesená",J566,0)</f>
        <v>0</v>
      </c>
      <c r="BH566" s="226">
        <f>IF(N566="sníž. přenesená",J566,0)</f>
        <v>0</v>
      </c>
      <c r="BI566" s="226">
        <f>IF(N566="nulová",J566,0)</f>
        <v>0</v>
      </c>
      <c r="BJ566" s="19" t="s">
        <v>84</v>
      </c>
      <c r="BK566" s="226">
        <f>ROUND(I566*H566,2)</f>
        <v>0</v>
      </c>
      <c r="BL566" s="19" t="s">
        <v>418</v>
      </c>
      <c r="BM566" s="225" t="s">
        <v>1449</v>
      </c>
    </row>
    <row r="567" s="13" customFormat="1">
      <c r="A567" s="13"/>
      <c r="B567" s="232"/>
      <c r="C567" s="233"/>
      <c r="D567" s="234" t="s">
        <v>152</v>
      </c>
      <c r="E567" s="235" t="s">
        <v>19</v>
      </c>
      <c r="F567" s="236" t="s">
        <v>253</v>
      </c>
      <c r="G567" s="233"/>
      <c r="H567" s="235" t="s">
        <v>19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2" t="s">
        <v>152</v>
      </c>
      <c r="AU567" s="242" t="s">
        <v>86</v>
      </c>
      <c r="AV567" s="13" t="s">
        <v>84</v>
      </c>
      <c r="AW567" s="13" t="s">
        <v>35</v>
      </c>
      <c r="AX567" s="13" t="s">
        <v>76</v>
      </c>
      <c r="AY567" s="242" t="s">
        <v>140</v>
      </c>
    </row>
    <row r="568" s="14" customFormat="1">
      <c r="A568" s="14"/>
      <c r="B568" s="243"/>
      <c r="C568" s="244"/>
      <c r="D568" s="234" t="s">
        <v>152</v>
      </c>
      <c r="E568" s="245" t="s">
        <v>19</v>
      </c>
      <c r="F568" s="246" t="s">
        <v>1406</v>
      </c>
      <c r="G568" s="244"/>
      <c r="H568" s="247">
        <v>82.079999999999998</v>
      </c>
      <c r="I568" s="248"/>
      <c r="J568" s="244"/>
      <c r="K568" s="244"/>
      <c r="L568" s="249"/>
      <c r="M568" s="250"/>
      <c r="N568" s="251"/>
      <c r="O568" s="251"/>
      <c r="P568" s="251"/>
      <c r="Q568" s="251"/>
      <c r="R568" s="251"/>
      <c r="S568" s="251"/>
      <c r="T568" s="252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3" t="s">
        <v>152</v>
      </c>
      <c r="AU568" s="253" t="s">
        <v>86</v>
      </c>
      <c r="AV568" s="14" t="s">
        <v>86</v>
      </c>
      <c r="AW568" s="14" t="s">
        <v>35</v>
      </c>
      <c r="AX568" s="14" t="s">
        <v>76</v>
      </c>
      <c r="AY568" s="253" t="s">
        <v>140</v>
      </c>
    </row>
    <row r="569" s="13" customFormat="1">
      <c r="A569" s="13"/>
      <c r="B569" s="232"/>
      <c r="C569" s="233"/>
      <c r="D569" s="234" t="s">
        <v>152</v>
      </c>
      <c r="E569" s="235" t="s">
        <v>19</v>
      </c>
      <c r="F569" s="236" t="s">
        <v>173</v>
      </c>
      <c r="G569" s="233"/>
      <c r="H569" s="235" t="s">
        <v>19</v>
      </c>
      <c r="I569" s="237"/>
      <c r="J569" s="233"/>
      <c r="K569" s="233"/>
      <c r="L569" s="238"/>
      <c r="M569" s="239"/>
      <c r="N569" s="240"/>
      <c r="O569" s="240"/>
      <c r="P569" s="240"/>
      <c r="Q569" s="240"/>
      <c r="R569" s="240"/>
      <c r="S569" s="240"/>
      <c r="T569" s="241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2" t="s">
        <v>152</v>
      </c>
      <c r="AU569" s="242" t="s">
        <v>86</v>
      </c>
      <c r="AV569" s="13" t="s">
        <v>84</v>
      </c>
      <c r="AW569" s="13" t="s">
        <v>35</v>
      </c>
      <c r="AX569" s="13" t="s">
        <v>76</v>
      </c>
      <c r="AY569" s="242" t="s">
        <v>140</v>
      </c>
    </row>
    <row r="570" s="14" customFormat="1">
      <c r="A570" s="14"/>
      <c r="B570" s="243"/>
      <c r="C570" s="244"/>
      <c r="D570" s="234" t="s">
        <v>152</v>
      </c>
      <c r="E570" s="245" t="s">
        <v>19</v>
      </c>
      <c r="F570" s="246" t="s">
        <v>303</v>
      </c>
      <c r="G570" s="244"/>
      <c r="H570" s="247">
        <v>1.6799999999999999</v>
      </c>
      <c r="I570" s="248"/>
      <c r="J570" s="244"/>
      <c r="K570" s="244"/>
      <c r="L570" s="249"/>
      <c r="M570" s="250"/>
      <c r="N570" s="251"/>
      <c r="O570" s="251"/>
      <c r="P570" s="251"/>
      <c r="Q570" s="251"/>
      <c r="R570" s="251"/>
      <c r="S570" s="251"/>
      <c r="T570" s="252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3" t="s">
        <v>152</v>
      </c>
      <c r="AU570" s="253" t="s">
        <v>86</v>
      </c>
      <c r="AV570" s="14" t="s">
        <v>86</v>
      </c>
      <c r="AW570" s="14" t="s">
        <v>35</v>
      </c>
      <c r="AX570" s="14" t="s">
        <v>76</v>
      </c>
      <c r="AY570" s="253" t="s">
        <v>140</v>
      </c>
    </row>
    <row r="571" s="13" customFormat="1">
      <c r="A571" s="13"/>
      <c r="B571" s="232"/>
      <c r="C571" s="233"/>
      <c r="D571" s="234" t="s">
        <v>152</v>
      </c>
      <c r="E571" s="235" t="s">
        <v>19</v>
      </c>
      <c r="F571" s="236" t="s">
        <v>255</v>
      </c>
      <c r="G571" s="233"/>
      <c r="H571" s="235" t="s">
        <v>19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2" t="s">
        <v>152</v>
      </c>
      <c r="AU571" s="242" t="s">
        <v>86</v>
      </c>
      <c r="AV571" s="13" t="s">
        <v>84</v>
      </c>
      <c r="AW571" s="13" t="s">
        <v>35</v>
      </c>
      <c r="AX571" s="13" t="s">
        <v>76</v>
      </c>
      <c r="AY571" s="242" t="s">
        <v>140</v>
      </c>
    </row>
    <row r="572" s="14" customFormat="1">
      <c r="A572" s="14"/>
      <c r="B572" s="243"/>
      <c r="C572" s="244"/>
      <c r="D572" s="234" t="s">
        <v>152</v>
      </c>
      <c r="E572" s="245" t="s">
        <v>19</v>
      </c>
      <c r="F572" s="246" t="s">
        <v>1407</v>
      </c>
      <c r="G572" s="244"/>
      <c r="H572" s="247">
        <v>17.472000000000001</v>
      </c>
      <c r="I572" s="248"/>
      <c r="J572" s="244"/>
      <c r="K572" s="244"/>
      <c r="L572" s="249"/>
      <c r="M572" s="250"/>
      <c r="N572" s="251"/>
      <c r="O572" s="251"/>
      <c r="P572" s="251"/>
      <c r="Q572" s="251"/>
      <c r="R572" s="251"/>
      <c r="S572" s="251"/>
      <c r="T572" s="252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3" t="s">
        <v>152</v>
      </c>
      <c r="AU572" s="253" t="s">
        <v>86</v>
      </c>
      <c r="AV572" s="14" t="s">
        <v>86</v>
      </c>
      <c r="AW572" s="14" t="s">
        <v>35</v>
      </c>
      <c r="AX572" s="14" t="s">
        <v>76</v>
      </c>
      <c r="AY572" s="253" t="s">
        <v>140</v>
      </c>
    </row>
    <row r="573" s="13" customFormat="1">
      <c r="A573" s="13"/>
      <c r="B573" s="232"/>
      <c r="C573" s="233"/>
      <c r="D573" s="234" t="s">
        <v>152</v>
      </c>
      <c r="E573" s="235" t="s">
        <v>19</v>
      </c>
      <c r="F573" s="236" t="s">
        <v>175</v>
      </c>
      <c r="G573" s="233"/>
      <c r="H573" s="235" t="s">
        <v>19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2" t="s">
        <v>152</v>
      </c>
      <c r="AU573" s="242" t="s">
        <v>86</v>
      </c>
      <c r="AV573" s="13" t="s">
        <v>84</v>
      </c>
      <c r="AW573" s="13" t="s">
        <v>35</v>
      </c>
      <c r="AX573" s="13" t="s">
        <v>76</v>
      </c>
      <c r="AY573" s="242" t="s">
        <v>140</v>
      </c>
    </row>
    <row r="574" s="14" customFormat="1">
      <c r="A574" s="14"/>
      <c r="B574" s="243"/>
      <c r="C574" s="244"/>
      <c r="D574" s="234" t="s">
        <v>152</v>
      </c>
      <c r="E574" s="245" t="s">
        <v>19</v>
      </c>
      <c r="F574" s="246" t="s">
        <v>305</v>
      </c>
      <c r="G574" s="244"/>
      <c r="H574" s="247">
        <v>22.562000000000001</v>
      </c>
      <c r="I574" s="248"/>
      <c r="J574" s="244"/>
      <c r="K574" s="244"/>
      <c r="L574" s="249"/>
      <c r="M574" s="250"/>
      <c r="N574" s="251"/>
      <c r="O574" s="251"/>
      <c r="P574" s="251"/>
      <c r="Q574" s="251"/>
      <c r="R574" s="251"/>
      <c r="S574" s="251"/>
      <c r="T574" s="252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3" t="s">
        <v>152</v>
      </c>
      <c r="AU574" s="253" t="s">
        <v>86</v>
      </c>
      <c r="AV574" s="14" t="s">
        <v>86</v>
      </c>
      <c r="AW574" s="14" t="s">
        <v>35</v>
      </c>
      <c r="AX574" s="14" t="s">
        <v>76</v>
      </c>
      <c r="AY574" s="253" t="s">
        <v>140</v>
      </c>
    </row>
    <row r="575" s="13" customFormat="1">
      <c r="A575" s="13"/>
      <c r="B575" s="232"/>
      <c r="C575" s="233"/>
      <c r="D575" s="234" t="s">
        <v>152</v>
      </c>
      <c r="E575" s="235" t="s">
        <v>19</v>
      </c>
      <c r="F575" s="236" t="s">
        <v>218</v>
      </c>
      <c r="G575" s="233"/>
      <c r="H575" s="235" t="s">
        <v>19</v>
      </c>
      <c r="I575" s="237"/>
      <c r="J575" s="233"/>
      <c r="K575" s="233"/>
      <c r="L575" s="238"/>
      <c r="M575" s="239"/>
      <c r="N575" s="240"/>
      <c r="O575" s="240"/>
      <c r="P575" s="240"/>
      <c r="Q575" s="240"/>
      <c r="R575" s="240"/>
      <c r="S575" s="240"/>
      <c r="T575" s="24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2" t="s">
        <v>152</v>
      </c>
      <c r="AU575" s="242" t="s">
        <v>86</v>
      </c>
      <c r="AV575" s="13" t="s">
        <v>84</v>
      </c>
      <c r="AW575" s="13" t="s">
        <v>35</v>
      </c>
      <c r="AX575" s="13" t="s">
        <v>76</v>
      </c>
      <c r="AY575" s="242" t="s">
        <v>140</v>
      </c>
    </row>
    <row r="576" s="14" customFormat="1">
      <c r="A576" s="14"/>
      <c r="B576" s="243"/>
      <c r="C576" s="244"/>
      <c r="D576" s="234" t="s">
        <v>152</v>
      </c>
      <c r="E576" s="245" t="s">
        <v>19</v>
      </c>
      <c r="F576" s="246" t="s">
        <v>1408</v>
      </c>
      <c r="G576" s="244"/>
      <c r="H576" s="247">
        <v>55.481000000000002</v>
      </c>
      <c r="I576" s="248"/>
      <c r="J576" s="244"/>
      <c r="K576" s="244"/>
      <c r="L576" s="249"/>
      <c r="M576" s="250"/>
      <c r="N576" s="251"/>
      <c r="O576" s="251"/>
      <c r="P576" s="251"/>
      <c r="Q576" s="251"/>
      <c r="R576" s="251"/>
      <c r="S576" s="251"/>
      <c r="T576" s="252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3" t="s">
        <v>152</v>
      </c>
      <c r="AU576" s="253" t="s">
        <v>86</v>
      </c>
      <c r="AV576" s="14" t="s">
        <v>86</v>
      </c>
      <c r="AW576" s="14" t="s">
        <v>35</v>
      </c>
      <c r="AX576" s="14" t="s">
        <v>76</v>
      </c>
      <c r="AY576" s="253" t="s">
        <v>140</v>
      </c>
    </row>
    <row r="577" s="13" customFormat="1">
      <c r="A577" s="13"/>
      <c r="B577" s="232"/>
      <c r="C577" s="233"/>
      <c r="D577" s="234" t="s">
        <v>152</v>
      </c>
      <c r="E577" s="235" t="s">
        <v>19</v>
      </c>
      <c r="F577" s="236" t="s">
        <v>177</v>
      </c>
      <c r="G577" s="233"/>
      <c r="H577" s="235" t="s">
        <v>19</v>
      </c>
      <c r="I577" s="237"/>
      <c r="J577" s="233"/>
      <c r="K577" s="233"/>
      <c r="L577" s="238"/>
      <c r="M577" s="239"/>
      <c r="N577" s="240"/>
      <c r="O577" s="240"/>
      <c r="P577" s="240"/>
      <c r="Q577" s="240"/>
      <c r="R577" s="240"/>
      <c r="S577" s="240"/>
      <c r="T577" s="241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2" t="s">
        <v>152</v>
      </c>
      <c r="AU577" s="242" t="s">
        <v>86</v>
      </c>
      <c r="AV577" s="13" t="s">
        <v>84</v>
      </c>
      <c r="AW577" s="13" t="s">
        <v>35</v>
      </c>
      <c r="AX577" s="13" t="s">
        <v>76</v>
      </c>
      <c r="AY577" s="242" t="s">
        <v>140</v>
      </c>
    </row>
    <row r="578" s="14" customFormat="1">
      <c r="A578" s="14"/>
      <c r="B578" s="243"/>
      <c r="C578" s="244"/>
      <c r="D578" s="234" t="s">
        <v>152</v>
      </c>
      <c r="E578" s="245" t="s">
        <v>19</v>
      </c>
      <c r="F578" s="246" t="s">
        <v>307</v>
      </c>
      <c r="G578" s="244"/>
      <c r="H578" s="247">
        <v>22.928999999999998</v>
      </c>
      <c r="I578" s="248"/>
      <c r="J578" s="244"/>
      <c r="K578" s="244"/>
      <c r="L578" s="249"/>
      <c r="M578" s="250"/>
      <c r="N578" s="251"/>
      <c r="O578" s="251"/>
      <c r="P578" s="251"/>
      <c r="Q578" s="251"/>
      <c r="R578" s="251"/>
      <c r="S578" s="251"/>
      <c r="T578" s="252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3" t="s">
        <v>152</v>
      </c>
      <c r="AU578" s="253" t="s">
        <v>86</v>
      </c>
      <c r="AV578" s="14" t="s">
        <v>86</v>
      </c>
      <c r="AW578" s="14" t="s">
        <v>35</v>
      </c>
      <c r="AX578" s="14" t="s">
        <v>76</v>
      </c>
      <c r="AY578" s="253" t="s">
        <v>140</v>
      </c>
    </row>
    <row r="579" s="13" customFormat="1">
      <c r="A579" s="13"/>
      <c r="B579" s="232"/>
      <c r="C579" s="233"/>
      <c r="D579" s="234" t="s">
        <v>152</v>
      </c>
      <c r="E579" s="235" t="s">
        <v>19</v>
      </c>
      <c r="F579" s="236" t="s">
        <v>258</v>
      </c>
      <c r="G579" s="233"/>
      <c r="H579" s="235" t="s">
        <v>19</v>
      </c>
      <c r="I579" s="237"/>
      <c r="J579" s="233"/>
      <c r="K579" s="233"/>
      <c r="L579" s="238"/>
      <c r="M579" s="239"/>
      <c r="N579" s="240"/>
      <c r="O579" s="240"/>
      <c r="P579" s="240"/>
      <c r="Q579" s="240"/>
      <c r="R579" s="240"/>
      <c r="S579" s="240"/>
      <c r="T579" s="24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2" t="s">
        <v>152</v>
      </c>
      <c r="AU579" s="242" t="s">
        <v>86</v>
      </c>
      <c r="AV579" s="13" t="s">
        <v>84</v>
      </c>
      <c r="AW579" s="13" t="s">
        <v>35</v>
      </c>
      <c r="AX579" s="13" t="s">
        <v>76</v>
      </c>
      <c r="AY579" s="242" t="s">
        <v>140</v>
      </c>
    </row>
    <row r="580" s="14" customFormat="1">
      <c r="A580" s="14"/>
      <c r="B580" s="243"/>
      <c r="C580" s="244"/>
      <c r="D580" s="234" t="s">
        <v>152</v>
      </c>
      <c r="E580" s="245" t="s">
        <v>19</v>
      </c>
      <c r="F580" s="246" t="s">
        <v>1409</v>
      </c>
      <c r="G580" s="244"/>
      <c r="H580" s="247">
        <v>52.886000000000003</v>
      </c>
      <c r="I580" s="248"/>
      <c r="J580" s="244"/>
      <c r="K580" s="244"/>
      <c r="L580" s="249"/>
      <c r="M580" s="250"/>
      <c r="N580" s="251"/>
      <c r="O580" s="251"/>
      <c r="P580" s="251"/>
      <c r="Q580" s="251"/>
      <c r="R580" s="251"/>
      <c r="S580" s="251"/>
      <c r="T580" s="25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3" t="s">
        <v>152</v>
      </c>
      <c r="AU580" s="253" t="s">
        <v>86</v>
      </c>
      <c r="AV580" s="14" t="s">
        <v>86</v>
      </c>
      <c r="AW580" s="14" t="s">
        <v>35</v>
      </c>
      <c r="AX580" s="14" t="s">
        <v>76</v>
      </c>
      <c r="AY580" s="253" t="s">
        <v>140</v>
      </c>
    </row>
    <row r="581" s="13" customFormat="1">
      <c r="A581" s="13"/>
      <c r="B581" s="232"/>
      <c r="C581" s="233"/>
      <c r="D581" s="234" t="s">
        <v>152</v>
      </c>
      <c r="E581" s="235" t="s">
        <v>19</v>
      </c>
      <c r="F581" s="236" t="s">
        <v>473</v>
      </c>
      <c r="G581" s="233"/>
      <c r="H581" s="235" t="s">
        <v>19</v>
      </c>
      <c r="I581" s="237"/>
      <c r="J581" s="233"/>
      <c r="K581" s="233"/>
      <c r="L581" s="238"/>
      <c r="M581" s="239"/>
      <c r="N581" s="240"/>
      <c r="O581" s="240"/>
      <c r="P581" s="240"/>
      <c r="Q581" s="240"/>
      <c r="R581" s="240"/>
      <c r="S581" s="240"/>
      <c r="T581" s="241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2" t="s">
        <v>152</v>
      </c>
      <c r="AU581" s="242" t="s">
        <v>86</v>
      </c>
      <c r="AV581" s="13" t="s">
        <v>84</v>
      </c>
      <c r="AW581" s="13" t="s">
        <v>35</v>
      </c>
      <c r="AX581" s="13" t="s">
        <v>76</v>
      </c>
      <c r="AY581" s="242" t="s">
        <v>140</v>
      </c>
    </row>
    <row r="582" s="14" customFormat="1">
      <c r="A582" s="14"/>
      <c r="B582" s="243"/>
      <c r="C582" s="244"/>
      <c r="D582" s="234" t="s">
        <v>152</v>
      </c>
      <c r="E582" s="245" t="s">
        <v>19</v>
      </c>
      <c r="F582" s="246" t="s">
        <v>1450</v>
      </c>
      <c r="G582" s="244"/>
      <c r="H582" s="247">
        <v>35.817999999999998</v>
      </c>
      <c r="I582" s="248"/>
      <c r="J582" s="244"/>
      <c r="K582" s="244"/>
      <c r="L582" s="249"/>
      <c r="M582" s="250"/>
      <c r="N582" s="251"/>
      <c r="O582" s="251"/>
      <c r="P582" s="251"/>
      <c r="Q582" s="251"/>
      <c r="R582" s="251"/>
      <c r="S582" s="251"/>
      <c r="T582" s="252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3" t="s">
        <v>152</v>
      </c>
      <c r="AU582" s="253" t="s">
        <v>86</v>
      </c>
      <c r="AV582" s="14" t="s">
        <v>86</v>
      </c>
      <c r="AW582" s="14" t="s">
        <v>35</v>
      </c>
      <c r="AX582" s="14" t="s">
        <v>76</v>
      </c>
      <c r="AY582" s="253" t="s">
        <v>140</v>
      </c>
    </row>
    <row r="583" s="13" customFormat="1">
      <c r="A583" s="13"/>
      <c r="B583" s="232"/>
      <c r="C583" s="233"/>
      <c r="D583" s="234" t="s">
        <v>152</v>
      </c>
      <c r="E583" s="235" t="s">
        <v>19</v>
      </c>
      <c r="F583" s="236" t="s">
        <v>154</v>
      </c>
      <c r="G583" s="233"/>
      <c r="H583" s="235" t="s">
        <v>19</v>
      </c>
      <c r="I583" s="237"/>
      <c r="J583" s="233"/>
      <c r="K583" s="233"/>
      <c r="L583" s="238"/>
      <c r="M583" s="239"/>
      <c r="N583" s="240"/>
      <c r="O583" s="240"/>
      <c r="P583" s="240"/>
      <c r="Q583" s="240"/>
      <c r="R583" s="240"/>
      <c r="S583" s="240"/>
      <c r="T583" s="241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2" t="s">
        <v>152</v>
      </c>
      <c r="AU583" s="242" t="s">
        <v>86</v>
      </c>
      <c r="AV583" s="13" t="s">
        <v>84</v>
      </c>
      <c r="AW583" s="13" t="s">
        <v>35</v>
      </c>
      <c r="AX583" s="13" t="s">
        <v>76</v>
      </c>
      <c r="AY583" s="242" t="s">
        <v>140</v>
      </c>
    </row>
    <row r="584" s="14" customFormat="1">
      <c r="A584" s="14"/>
      <c r="B584" s="243"/>
      <c r="C584" s="244"/>
      <c r="D584" s="234" t="s">
        <v>152</v>
      </c>
      <c r="E584" s="245" t="s">
        <v>19</v>
      </c>
      <c r="F584" s="246" t="s">
        <v>309</v>
      </c>
      <c r="G584" s="244"/>
      <c r="H584" s="247">
        <v>51.917999999999999</v>
      </c>
      <c r="I584" s="248"/>
      <c r="J584" s="244"/>
      <c r="K584" s="244"/>
      <c r="L584" s="249"/>
      <c r="M584" s="250"/>
      <c r="N584" s="251"/>
      <c r="O584" s="251"/>
      <c r="P584" s="251"/>
      <c r="Q584" s="251"/>
      <c r="R584" s="251"/>
      <c r="S584" s="251"/>
      <c r="T584" s="252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3" t="s">
        <v>152</v>
      </c>
      <c r="AU584" s="253" t="s">
        <v>86</v>
      </c>
      <c r="AV584" s="14" t="s">
        <v>86</v>
      </c>
      <c r="AW584" s="14" t="s">
        <v>35</v>
      </c>
      <c r="AX584" s="14" t="s">
        <v>76</v>
      </c>
      <c r="AY584" s="253" t="s">
        <v>140</v>
      </c>
    </row>
    <row r="585" s="13" customFormat="1">
      <c r="A585" s="13"/>
      <c r="B585" s="232"/>
      <c r="C585" s="233"/>
      <c r="D585" s="234" t="s">
        <v>152</v>
      </c>
      <c r="E585" s="235" t="s">
        <v>19</v>
      </c>
      <c r="F585" s="236" t="s">
        <v>221</v>
      </c>
      <c r="G585" s="233"/>
      <c r="H585" s="235" t="s">
        <v>19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2" t="s">
        <v>152</v>
      </c>
      <c r="AU585" s="242" t="s">
        <v>86</v>
      </c>
      <c r="AV585" s="13" t="s">
        <v>84</v>
      </c>
      <c r="AW585" s="13" t="s">
        <v>35</v>
      </c>
      <c r="AX585" s="13" t="s">
        <v>76</v>
      </c>
      <c r="AY585" s="242" t="s">
        <v>140</v>
      </c>
    </row>
    <row r="586" s="14" customFormat="1">
      <c r="A586" s="14"/>
      <c r="B586" s="243"/>
      <c r="C586" s="244"/>
      <c r="D586" s="234" t="s">
        <v>152</v>
      </c>
      <c r="E586" s="245" t="s">
        <v>19</v>
      </c>
      <c r="F586" s="246" t="s">
        <v>1410</v>
      </c>
      <c r="G586" s="244"/>
      <c r="H586" s="247">
        <v>81.275000000000006</v>
      </c>
      <c r="I586" s="248"/>
      <c r="J586" s="244"/>
      <c r="K586" s="244"/>
      <c r="L586" s="249"/>
      <c r="M586" s="250"/>
      <c r="N586" s="251"/>
      <c r="O586" s="251"/>
      <c r="P586" s="251"/>
      <c r="Q586" s="251"/>
      <c r="R586" s="251"/>
      <c r="S586" s="251"/>
      <c r="T586" s="252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3" t="s">
        <v>152</v>
      </c>
      <c r="AU586" s="253" t="s">
        <v>86</v>
      </c>
      <c r="AV586" s="14" t="s">
        <v>86</v>
      </c>
      <c r="AW586" s="14" t="s">
        <v>35</v>
      </c>
      <c r="AX586" s="14" t="s">
        <v>76</v>
      </c>
      <c r="AY586" s="253" t="s">
        <v>140</v>
      </c>
    </row>
    <row r="587" s="13" customFormat="1">
      <c r="A587" s="13"/>
      <c r="B587" s="232"/>
      <c r="C587" s="233"/>
      <c r="D587" s="234" t="s">
        <v>152</v>
      </c>
      <c r="E587" s="235" t="s">
        <v>19</v>
      </c>
      <c r="F587" s="236" t="s">
        <v>180</v>
      </c>
      <c r="G587" s="233"/>
      <c r="H587" s="235" t="s">
        <v>19</v>
      </c>
      <c r="I587" s="237"/>
      <c r="J587" s="233"/>
      <c r="K587" s="233"/>
      <c r="L587" s="238"/>
      <c r="M587" s="239"/>
      <c r="N587" s="240"/>
      <c r="O587" s="240"/>
      <c r="P587" s="240"/>
      <c r="Q587" s="240"/>
      <c r="R587" s="240"/>
      <c r="S587" s="240"/>
      <c r="T587" s="241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2" t="s">
        <v>152</v>
      </c>
      <c r="AU587" s="242" t="s">
        <v>86</v>
      </c>
      <c r="AV587" s="13" t="s">
        <v>84</v>
      </c>
      <c r="AW587" s="13" t="s">
        <v>35</v>
      </c>
      <c r="AX587" s="13" t="s">
        <v>76</v>
      </c>
      <c r="AY587" s="242" t="s">
        <v>140</v>
      </c>
    </row>
    <row r="588" s="14" customFormat="1">
      <c r="A588" s="14"/>
      <c r="B588" s="243"/>
      <c r="C588" s="244"/>
      <c r="D588" s="234" t="s">
        <v>152</v>
      </c>
      <c r="E588" s="245" t="s">
        <v>19</v>
      </c>
      <c r="F588" s="246" t="s">
        <v>311</v>
      </c>
      <c r="G588" s="244"/>
      <c r="H588" s="247">
        <v>16.010000000000002</v>
      </c>
      <c r="I588" s="248"/>
      <c r="J588" s="244"/>
      <c r="K588" s="244"/>
      <c r="L588" s="249"/>
      <c r="M588" s="250"/>
      <c r="N588" s="251"/>
      <c r="O588" s="251"/>
      <c r="P588" s="251"/>
      <c r="Q588" s="251"/>
      <c r="R588" s="251"/>
      <c r="S588" s="251"/>
      <c r="T588" s="252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3" t="s">
        <v>152</v>
      </c>
      <c r="AU588" s="253" t="s">
        <v>86</v>
      </c>
      <c r="AV588" s="14" t="s">
        <v>86</v>
      </c>
      <c r="AW588" s="14" t="s">
        <v>35</v>
      </c>
      <c r="AX588" s="14" t="s">
        <v>76</v>
      </c>
      <c r="AY588" s="253" t="s">
        <v>140</v>
      </c>
    </row>
    <row r="589" s="13" customFormat="1">
      <c r="A589" s="13"/>
      <c r="B589" s="232"/>
      <c r="C589" s="233"/>
      <c r="D589" s="234" t="s">
        <v>152</v>
      </c>
      <c r="E589" s="235" t="s">
        <v>19</v>
      </c>
      <c r="F589" s="236" t="s">
        <v>261</v>
      </c>
      <c r="G589" s="233"/>
      <c r="H589" s="235" t="s">
        <v>19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2" t="s">
        <v>152</v>
      </c>
      <c r="AU589" s="242" t="s">
        <v>86</v>
      </c>
      <c r="AV589" s="13" t="s">
        <v>84</v>
      </c>
      <c r="AW589" s="13" t="s">
        <v>35</v>
      </c>
      <c r="AX589" s="13" t="s">
        <v>76</v>
      </c>
      <c r="AY589" s="242" t="s">
        <v>140</v>
      </c>
    </row>
    <row r="590" s="14" customFormat="1">
      <c r="A590" s="14"/>
      <c r="B590" s="243"/>
      <c r="C590" s="244"/>
      <c r="D590" s="234" t="s">
        <v>152</v>
      </c>
      <c r="E590" s="245" t="s">
        <v>19</v>
      </c>
      <c r="F590" s="246" t="s">
        <v>1411</v>
      </c>
      <c r="G590" s="244"/>
      <c r="H590" s="247">
        <v>76.128</v>
      </c>
      <c r="I590" s="248"/>
      <c r="J590" s="244"/>
      <c r="K590" s="244"/>
      <c r="L590" s="249"/>
      <c r="M590" s="250"/>
      <c r="N590" s="251"/>
      <c r="O590" s="251"/>
      <c r="P590" s="251"/>
      <c r="Q590" s="251"/>
      <c r="R590" s="251"/>
      <c r="S590" s="251"/>
      <c r="T590" s="25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3" t="s">
        <v>152</v>
      </c>
      <c r="AU590" s="253" t="s">
        <v>86</v>
      </c>
      <c r="AV590" s="14" t="s">
        <v>86</v>
      </c>
      <c r="AW590" s="14" t="s">
        <v>35</v>
      </c>
      <c r="AX590" s="14" t="s">
        <v>76</v>
      </c>
      <c r="AY590" s="253" t="s">
        <v>140</v>
      </c>
    </row>
    <row r="591" s="13" customFormat="1">
      <c r="A591" s="13"/>
      <c r="B591" s="232"/>
      <c r="C591" s="233"/>
      <c r="D591" s="234" t="s">
        <v>152</v>
      </c>
      <c r="E591" s="235" t="s">
        <v>19</v>
      </c>
      <c r="F591" s="236" t="s">
        <v>182</v>
      </c>
      <c r="G591" s="233"/>
      <c r="H591" s="235" t="s">
        <v>19</v>
      </c>
      <c r="I591" s="237"/>
      <c r="J591" s="233"/>
      <c r="K591" s="233"/>
      <c r="L591" s="238"/>
      <c r="M591" s="239"/>
      <c r="N591" s="240"/>
      <c r="O591" s="240"/>
      <c r="P591" s="240"/>
      <c r="Q591" s="240"/>
      <c r="R591" s="240"/>
      <c r="S591" s="240"/>
      <c r="T591" s="24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2" t="s">
        <v>152</v>
      </c>
      <c r="AU591" s="242" t="s">
        <v>86</v>
      </c>
      <c r="AV591" s="13" t="s">
        <v>84</v>
      </c>
      <c r="AW591" s="13" t="s">
        <v>35</v>
      </c>
      <c r="AX591" s="13" t="s">
        <v>76</v>
      </c>
      <c r="AY591" s="242" t="s">
        <v>140</v>
      </c>
    </row>
    <row r="592" s="14" customFormat="1">
      <c r="A592" s="14"/>
      <c r="B592" s="243"/>
      <c r="C592" s="244"/>
      <c r="D592" s="234" t="s">
        <v>152</v>
      </c>
      <c r="E592" s="245" t="s">
        <v>19</v>
      </c>
      <c r="F592" s="246" t="s">
        <v>313</v>
      </c>
      <c r="G592" s="244"/>
      <c r="H592" s="247">
        <v>44.840000000000003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3" t="s">
        <v>152</v>
      </c>
      <c r="AU592" s="253" t="s">
        <v>86</v>
      </c>
      <c r="AV592" s="14" t="s">
        <v>86</v>
      </c>
      <c r="AW592" s="14" t="s">
        <v>35</v>
      </c>
      <c r="AX592" s="14" t="s">
        <v>76</v>
      </c>
      <c r="AY592" s="253" t="s">
        <v>140</v>
      </c>
    </row>
    <row r="593" s="13" customFormat="1">
      <c r="A593" s="13"/>
      <c r="B593" s="232"/>
      <c r="C593" s="233"/>
      <c r="D593" s="234" t="s">
        <v>152</v>
      </c>
      <c r="E593" s="235" t="s">
        <v>19</v>
      </c>
      <c r="F593" s="236" t="s">
        <v>223</v>
      </c>
      <c r="G593" s="233"/>
      <c r="H593" s="235" t="s">
        <v>19</v>
      </c>
      <c r="I593" s="237"/>
      <c r="J593" s="233"/>
      <c r="K593" s="233"/>
      <c r="L593" s="238"/>
      <c r="M593" s="239"/>
      <c r="N593" s="240"/>
      <c r="O593" s="240"/>
      <c r="P593" s="240"/>
      <c r="Q593" s="240"/>
      <c r="R593" s="240"/>
      <c r="S593" s="240"/>
      <c r="T593" s="241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2" t="s">
        <v>152</v>
      </c>
      <c r="AU593" s="242" t="s">
        <v>86</v>
      </c>
      <c r="AV593" s="13" t="s">
        <v>84</v>
      </c>
      <c r="AW593" s="13" t="s">
        <v>35</v>
      </c>
      <c r="AX593" s="13" t="s">
        <v>76</v>
      </c>
      <c r="AY593" s="242" t="s">
        <v>140</v>
      </c>
    </row>
    <row r="594" s="14" customFormat="1">
      <c r="A594" s="14"/>
      <c r="B594" s="243"/>
      <c r="C594" s="244"/>
      <c r="D594" s="234" t="s">
        <v>152</v>
      </c>
      <c r="E594" s="245" t="s">
        <v>19</v>
      </c>
      <c r="F594" s="246" t="s">
        <v>1412</v>
      </c>
      <c r="G594" s="244"/>
      <c r="H594" s="247">
        <v>76.439999999999998</v>
      </c>
      <c r="I594" s="248"/>
      <c r="J594" s="244"/>
      <c r="K594" s="244"/>
      <c r="L594" s="249"/>
      <c r="M594" s="250"/>
      <c r="N594" s="251"/>
      <c r="O594" s="251"/>
      <c r="P594" s="251"/>
      <c r="Q594" s="251"/>
      <c r="R594" s="251"/>
      <c r="S594" s="251"/>
      <c r="T594" s="252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3" t="s">
        <v>152</v>
      </c>
      <c r="AU594" s="253" t="s">
        <v>86</v>
      </c>
      <c r="AV594" s="14" t="s">
        <v>86</v>
      </c>
      <c r="AW594" s="14" t="s">
        <v>35</v>
      </c>
      <c r="AX594" s="14" t="s">
        <v>76</v>
      </c>
      <c r="AY594" s="253" t="s">
        <v>140</v>
      </c>
    </row>
    <row r="595" s="13" customFormat="1">
      <c r="A595" s="13"/>
      <c r="B595" s="232"/>
      <c r="C595" s="233"/>
      <c r="D595" s="234" t="s">
        <v>152</v>
      </c>
      <c r="E595" s="235" t="s">
        <v>19</v>
      </c>
      <c r="F595" s="236" t="s">
        <v>184</v>
      </c>
      <c r="G595" s="233"/>
      <c r="H595" s="235" t="s">
        <v>19</v>
      </c>
      <c r="I595" s="237"/>
      <c r="J595" s="233"/>
      <c r="K595" s="233"/>
      <c r="L595" s="238"/>
      <c r="M595" s="239"/>
      <c r="N595" s="240"/>
      <c r="O595" s="240"/>
      <c r="P595" s="240"/>
      <c r="Q595" s="240"/>
      <c r="R595" s="240"/>
      <c r="S595" s="240"/>
      <c r="T595" s="24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2" t="s">
        <v>152</v>
      </c>
      <c r="AU595" s="242" t="s">
        <v>86</v>
      </c>
      <c r="AV595" s="13" t="s">
        <v>84</v>
      </c>
      <c r="AW595" s="13" t="s">
        <v>35</v>
      </c>
      <c r="AX595" s="13" t="s">
        <v>76</v>
      </c>
      <c r="AY595" s="242" t="s">
        <v>140</v>
      </c>
    </row>
    <row r="596" s="14" customFormat="1">
      <c r="A596" s="14"/>
      <c r="B596" s="243"/>
      <c r="C596" s="244"/>
      <c r="D596" s="234" t="s">
        <v>152</v>
      </c>
      <c r="E596" s="245" t="s">
        <v>19</v>
      </c>
      <c r="F596" s="246" t="s">
        <v>315</v>
      </c>
      <c r="G596" s="244"/>
      <c r="H596" s="247">
        <v>29.800000000000001</v>
      </c>
      <c r="I596" s="248"/>
      <c r="J596" s="244"/>
      <c r="K596" s="244"/>
      <c r="L596" s="249"/>
      <c r="M596" s="250"/>
      <c r="N596" s="251"/>
      <c r="O596" s="251"/>
      <c r="P596" s="251"/>
      <c r="Q596" s="251"/>
      <c r="R596" s="251"/>
      <c r="S596" s="251"/>
      <c r="T596" s="25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3" t="s">
        <v>152</v>
      </c>
      <c r="AU596" s="253" t="s">
        <v>86</v>
      </c>
      <c r="AV596" s="14" t="s">
        <v>86</v>
      </c>
      <c r="AW596" s="14" t="s">
        <v>35</v>
      </c>
      <c r="AX596" s="14" t="s">
        <v>76</v>
      </c>
      <c r="AY596" s="253" t="s">
        <v>140</v>
      </c>
    </row>
    <row r="597" s="13" customFormat="1">
      <c r="A597" s="13"/>
      <c r="B597" s="232"/>
      <c r="C597" s="233"/>
      <c r="D597" s="234" t="s">
        <v>152</v>
      </c>
      <c r="E597" s="235" t="s">
        <v>19</v>
      </c>
      <c r="F597" s="236" t="s">
        <v>264</v>
      </c>
      <c r="G597" s="233"/>
      <c r="H597" s="235" t="s">
        <v>19</v>
      </c>
      <c r="I597" s="237"/>
      <c r="J597" s="233"/>
      <c r="K597" s="233"/>
      <c r="L597" s="238"/>
      <c r="M597" s="239"/>
      <c r="N597" s="240"/>
      <c r="O597" s="240"/>
      <c r="P597" s="240"/>
      <c r="Q597" s="240"/>
      <c r="R597" s="240"/>
      <c r="S597" s="240"/>
      <c r="T597" s="241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2" t="s">
        <v>152</v>
      </c>
      <c r="AU597" s="242" t="s">
        <v>86</v>
      </c>
      <c r="AV597" s="13" t="s">
        <v>84</v>
      </c>
      <c r="AW597" s="13" t="s">
        <v>35</v>
      </c>
      <c r="AX597" s="13" t="s">
        <v>76</v>
      </c>
      <c r="AY597" s="242" t="s">
        <v>140</v>
      </c>
    </row>
    <row r="598" s="14" customFormat="1">
      <c r="A598" s="14"/>
      <c r="B598" s="243"/>
      <c r="C598" s="244"/>
      <c r="D598" s="234" t="s">
        <v>152</v>
      </c>
      <c r="E598" s="245" t="s">
        <v>19</v>
      </c>
      <c r="F598" s="246" t="s">
        <v>1413</v>
      </c>
      <c r="G598" s="244"/>
      <c r="H598" s="247">
        <v>74.879999999999995</v>
      </c>
      <c r="I598" s="248"/>
      <c r="J598" s="244"/>
      <c r="K598" s="244"/>
      <c r="L598" s="249"/>
      <c r="M598" s="250"/>
      <c r="N598" s="251"/>
      <c r="O598" s="251"/>
      <c r="P598" s="251"/>
      <c r="Q598" s="251"/>
      <c r="R598" s="251"/>
      <c r="S598" s="251"/>
      <c r="T598" s="25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3" t="s">
        <v>152</v>
      </c>
      <c r="AU598" s="253" t="s">
        <v>86</v>
      </c>
      <c r="AV598" s="14" t="s">
        <v>86</v>
      </c>
      <c r="AW598" s="14" t="s">
        <v>35</v>
      </c>
      <c r="AX598" s="14" t="s">
        <v>76</v>
      </c>
      <c r="AY598" s="253" t="s">
        <v>140</v>
      </c>
    </row>
    <row r="599" s="13" customFormat="1">
      <c r="A599" s="13"/>
      <c r="B599" s="232"/>
      <c r="C599" s="233"/>
      <c r="D599" s="234" t="s">
        <v>152</v>
      </c>
      <c r="E599" s="235" t="s">
        <v>19</v>
      </c>
      <c r="F599" s="236" t="s">
        <v>1414</v>
      </c>
      <c r="G599" s="233"/>
      <c r="H599" s="235" t="s">
        <v>19</v>
      </c>
      <c r="I599" s="237"/>
      <c r="J599" s="233"/>
      <c r="K599" s="233"/>
      <c r="L599" s="238"/>
      <c r="M599" s="239"/>
      <c r="N599" s="240"/>
      <c r="O599" s="240"/>
      <c r="P599" s="240"/>
      <c r="Q599" s="240"/>
      <c r="R599" s="240"/>
      <c r="S599" s="240"/>
      <c r="T599" s="241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2" t="s">
        <v>152</v>
      </c>
      <c r="AU599" s="242" t="s">
        <v>86</v>
      </c>
      <c r="AV599" s="13" t="s">
        <v>84</v>
      </c>
      <c r="AW599" s="13" t="s">
        <v>35</v>
      </c>
      <c r="AX599" s="13" t="s">
        <v>76</v>
      </c>
      <c r="AY599" s="242" t="s">
        <v>140</v>
      </c>
    </row>
    <row r="600" s="14" customFormat="1">
      <c r="A600" s="14"/>
      <c r="B600" s="243"/>
      <c r="C600" s="244"/>
      <c r="D600" s="234" t="s">
        <v>152</v>
      </c>
      <c r="E600" s="245" t="s">
        <v>19</v>
      </c>
      <c r="F600" s="246" t="s">
        <v>311</v>
      </c>
      <c r="G600" s="244"/>
      <c r="H600" s="247">
        <v>16.010000000000002</v>
      </c>
      <c r="I600" s="248"/>
      <c r="J600" s="244"/>
      <c r="K600" s="244"/>
      <c r="L600" s="249"/>
      <c r="M600" s="250"/>
      <c r="N600" s="251"/>
      <c r="O600" s="251"/>
      <c r="P600" s="251"/>
      <c r="Q600" s="251"/>
      <c r="R600" s="251"/>
      <c r="S600" s="251"/>
      <c r="T600" s="252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3" t="s">
        <v>152</v>
      </c>
      <c r="AU600" s="253" t="s">
        <v>86</v>
      </c>
      <c r="AV600" s="14" t="s">
        <v>86</v>
      </c>
      <c r="AW600" s="14" t="s">
        <v>35</v>
      </c>
      <c r="AX600" s="14" t="s">
        <v>76</v>
      </c>
      <c r="AY600" s="253" t="s">
        <v>140</v>
      </c>
    </row>
    <row r="601" s="13" customFormat="1">
      <c r="A601" s="13"/>
      <c r="B601" s="232"/>
      <c r="C601" s="233"/>
      <c r="D601" s="234" t="s">
        <v>152</v>
      </c>
      <c r="E601" s="235" t="s">
        <v>19</v>
      </c>
      <c r="F601" s="236" t="s">
        <v>1415</v>
      </c>
      <c r="G601" s="233"/>
      <c r="H601" s="235" t="s">
        <v>19</v>
      </c>
      <c r="I601" s="237"/>
      <c r="J601" s="233"/>
      <c r="K601" s="233"/>
      <c r="L601" s="238"/>
      <c r="M601" s="239"/>
      <c r="N601" s="240"/>
      <c r="O601" s="240"/>
      <c r="P601" s="240"/>
      <c r="Q601" s="240"/>
      <c r="R601" s="240"/>
      <c r="S601" s="240"/>
      <c r="T601" s="241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2" t="s">
        <v>152</v>
      </c>
      <c r="AU601" s="242" t="s">
        <v>86</v>
      </c>
      <c r="AV601" s="13" t="s">
        <v>84</v>
      </c>
      <c r="AW601" s="13" t="s">
        <v>35</v>
      </c>
      <c r="AX601" s="13" t="s">
        <v>76</v>
      </c>
      <c r="AY601" s="242" t="s">
        <v>140</v>
      </c>
    </row>
    <row r="602" s="14" customFormat="1">
      <c r="A602" s="14"/>
      <c r="B602" s="243"/>
      <c r="C602" s="244"/>
      <c r="D602" s="234" t="s">
        <v>152</v>
      </c>
      <c r="E602" s="245" t="s">
        <v>19</v>
      </c>
      <c r="F602" s="246" t="s">
        <v>1411</v>
      </c>
      <c r="G602" s="244"/>
      <c r="H602" s="247">
        <v>76.128</v>
      </c>
      <c r="I602" s="248"/>
      <c r="J602" s="244"/>
      <c r="K602" s="244"/>
      <c r="L602" s="249"/>
      <c r="M602" s="250"/>
      <c r="N602" s="251"/>
      <c r="O602" s="251"/>
      <c r="P602" s="251"/>
      <c r="Q602" s="251"/>
      <c r="R602" s="251"/>
      <c r="S602" s="251"/>
      <c r="T602" s="25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3" t="s">
        <v>152</v>
      </c>
      <c r="AU602" s="253" t="s">
        <v>86</v>
      </c>
      <c r="AV602" s="14" t="s">
        <v>86</v>
      </c>
      <c r="AW602" s="14" t="s">
        <v>35</v>
      </c>
      <c r="AX602" s="14" t="s">
        <v>76</v>
      </c>
      <c r="AY602" s="253" t="s">
        <v>140</v>
      </c>
    </row>
    <row r="603" s="13" customFormat="1">
      <c r="A603" s="13"/>
      <c r="B603" s="232"/>
      <c r="C603" s="233"/>
      <c r="D603" s="234" t="s">
        <v>152</v>
      </c>
      <c r="E603" s="235" t="s">
        <v>19</v>
      </c>
      <c r="F603" s="236" t="s">
        <v>186</v>
      </c>
      <c r="G603" s="233"/>
      <c r="H603" s="235" t="s">
        <v>19</v>
      </c>
      <c r="I603" s="237"/>
      <c r="J603" s="233"/>
      <c r="K603" s="233"/>
      <c r="L603" s="238"/>
      <c r="M603" s="239"/>
      <c r="N603" s="240"/>
      <c r="O603" s="240"/>
      <c r="P603" s="240"/>
      <c r="Q603" s="240"/>
      <c r="R603" s="240"/>
      <c r="S603" s="240"/>
      <c r="T603" s="24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2" t="s">
        <v>152</v>
      </c>
      <c r="AU603" s="242" t="s">
        <v>86</v>
      </c>
      <c r="AV603" s="13" t="s">
        <v>84</v>
      </c>
      <c r="AW603" s="13" t="s">
        <v>35</v>
      </c>
      <c r="AX603" s="13" t="s">
        <v>76</v>
      </c>
      <c r="AY603" s="242" t="s">
        <v>140</v>
      </c>
    </row>
    <row r="604" s="14" customFormat="1">
      <c r="A604" s="14"/>
      <c r="B604" s="243"/>
      <c r="C604" s="244"/>
      <c r="D604" s="234" t="s">
        <v>152</v>
      </c>
      <c r="E604" s="245" t="s">
        <v>19</v>
      </c>
      <c r="F604" s="246" t="s">
        <v>318</v>
      </c>
      <c r="G604" s="244"/>
      <c r="H604" s="247">
        <v>26.5</v>
      </c>
      <c r="I604" s="248"/>
      <c r="J604" s="244"/>
      <c r="K604" s="244"/>
      <c r="L604" s="249"/>
      <c r="M604" s="250"/>
      <c r="N604" s="251"/>
      <c r="O604" s="251"/>
      <c r="P604" s="251"/>
      <c r="Q604" s="251"/>
      <c r="R604" s="251"/>
      <c r="S604" s="251"/>
      <c r="T604" s="252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3" t="s">
        <v>152</v>
      </c>
      <c r="AU604" s="253" t="s">
        <v>86</v>
      </c>
      <c r="AV604" s="14" t="s">
        <v>86</v>
      </c>
      <c r="AW604" s="14" t="s">
        <v>35</v>
      </c>
      <c r="AX604" s="14" t="s">
        <v>76</v>
      </c>
      <c r="AY604" s="253" t="s">
        <v>140</v>
      </c>
    </row>
    <row r="605" s="13" customFormat="1">
      <c r="A605" s="13"/>
      <c r="B605" s="232"/>
      <c r="C605" s="233"/>
      <c r="D605" s="234" t="s">
        <v>152</v>
      </c>
      <c r="E605" s="235" t="s">
        <v>19</v>
      </c>
      <c r="F605" s="236" t="s">
        <v>266</v>
      </c>
      <c r="G605" s="233"/>
      <c r="H605" s="235" t="s">
        <v>19</v>
      </c>
      <c r="I605" s="237"/>
      <c r="J605" s="233"/>
      <c r="K605" s="233"/>
      <c r="L605" s="238"/>
      <c r="M605" s="239"/>
      <c r="N605" s="240"/>
      <c r="O605" s="240"/>
      <c r="P605" s="240"/>
      <c r="Q605" s="240"/>
      <c r="R605" s="240"/>
      <c r="S605" s="240"/>
      <c r="T605" s="24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2" t="s">
        <v>152</v>
      </c>
      <c r="AU605" s="242" t="s">
        <v>86</v>
      </c>
      <c r="AV605" s="13" t="s">
        <v>84</v>
      </c>
      <c r="AW605" s="13" t="s">
        <v>35</v>
      </c>
      <c r="AX605" s="13" t="s">
        <v>76</v>
      </c>
      <c r="AY605" s="242" t="s">
        <v>140</v>
      </c>
    </row>
    <row r="606" s="14" customFormat="1">
      <c r="A606" s="14"/>
      <c r="B606" s="243"/>
      <c r="C606" s="244"/>
      <c r="D606" s="234" t="s">
        <v>152</v>
      </c>
      <c r="E606" s="245" t="s">
        <v>19</v>
      </c>
      <c r="F606" s="246" t="s">
        <v>1416</v>
      </c>
      <c r="G606" s="244"/>
      <c r="H606" s="247">
        <v>66.144000000000005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3" t="s">
        <v>152</v>
      </c>
      <c r="AU606" s="253" t="s">
        <v>86</v>
      </c>
      <c r="AV606" s="14" t="s">
        <v>86</v>
      </c>
      <c r="AW606" s="14" t="s">
        <v>35</v>
      </c>
      <c r="AX606" s="14" t="s">
        <v>76</v>
      </c>
      <c r="AY606" s="253" t="s">
        <v>140</v>
      </c>
    </row>
    <row r="607" s="13" customFormat="1">
      <c r="A607" s="13"/>
      <c r="B607" s="232"/>
      <c r="C607" s="233"/>
      <c r="D607" s="234" t="s">
        <v>152</v>
      </c>
      <c r="E607" s="235" t="s">
        <v>19</v>
      </c>
      <c r="F607" s="236" t="s">
        <v>188</v>
      </c>
      <c r="G607" s="233"/>
      <c r="H607" s="235" t="s">
        <v>19</v>
      </c>
      <c r="I607" s="237"/>
      <c r="J607" s="233"/>
      <c r="K607" s="233"/>
      <c r="L607" s="238"/>
      <c r="M607" s="239"/>
      <c r="N607" s="240"/>
      <c r="O607" s="240"/>
      <c r="P607" s="240"/>
      <c r="Q607" s="240"/>
      <c r="R607" s="240"/>
      <c r="S607" s="240"/>
      <c r="T607" s="241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2" t="s">
        <v>152</v>
      </c>
      <c r="AU607" s="242" t="s">
        <v>86</v>
      </c>
      <c r="AV607" s="13" t="s">
        <v>84</v>
      </c>
      <c r="AW607" s="13" t="s">
        <v>35</v>
      </c>
      <c r="AX607" s="13" t="s">
        <v>76</v>
      </c>
      <c r="AY607" s="242" t="s">
        <v>140</v>
      </c>
    </row>
    <row r="608" s="14" customFormat="1">
      <c r="A608" s="14"/>
      <c r="B608" s="243"/>
      <c r="C608" s="244"/>
      <c r="D608" s="234" t="s">
        <v>152</v>
      </c>
      <c r="E608" s="245" t="s">
        <v>19</v>
      </c>
      <c r="F608" s="246" t="s">
        <v>320</v>
      </c>
      <c r="G608" s="244"/>
      <c r="H608" s="247">
        <v>122.55</v>
      </c>
      <c r="I608" s="248"/>
      <c r="J608" s="244"/>
      <c r="K608" s="244"/>
      <c r="L608" s="249"/>
      <c r="M608" s="250"/>
      <c r="N608" s="251"/>
      <c r="O608" s="251"/>
      <c r="P608" s="251"/>
      <c r="Q608" s="251"/>
      <c r="R608" s="251"/>
      <c r="S608" s="251"/>
      <c r="T608" s="252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3" t="s">
        <v>152</v>
      </c>
      <c r="AU608" s="253" t="s">
        <v>86</v>
      </c>
      <c r="AV608" s="14" t="s">
        <v>86</v>
      </c>
      <c r="AW608" s="14" t="s">
        <v>35</v>
      </c>
      <c r="AX608" s="14" t="s">
        <v>76</v>
      </c>
      <c r="AY608" s="253" t="s">
        <v>140</v>
      </c>
    </row>
    <row r="609" s="13" customFormat="1">
      <c r="A609" s="13"/>
      <c r="B609" s="232"/>
      <c r="C609" s="233"/>
      <c r="D609" s="234" t="s">
        <v>152</v>
      </c>
      <c r="E609" s="235" t="s">
        <v>19</v>
      </c>
      <c r="F609" s="236" t="s">
        <v>268</v>
      </c>
      <c r="G609" s="233"/>
      <c r="H609" s="235" t="s">
        <v>19</v>
      </c>
      <c r="I609" s="237"/>
      <c r="J609" s="233"/>
      <c r="K609" s="233"/>
      <c r="L609" s="238"/>
      <c r="M609" s="239"/>
      <c r="N609" s="240"/>
      <c r="O609" s="240"/>
      <c r="P609" s="240"/>
      <c r="Q609" s="240"/>
      <c r="R609" s="240"/>
      <c r="S609" s="240"/>
      <c r="T609" s="241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2" t="s">
        <v>152</v>
      </c>
      <c r="AU609" s="242" t="s">
        <v>86</v>
      </c>
      <c r="AV609" s="13" t="s">
        <v>84</v>
      </c>
      <c r="AW609" s="13" t="s">
        <v>35</v>
      </c>
      <c r="AX609" s="13" t="s">
        <v>76</v>
      </c>
      <c r="AY609" s="242" t="s">
        <v>140</v>
      </c>
    </row>
    <row r="610" s="14" customFormat="1">
      <c r="A610" s="14"/>
      <c r="B610" s="243"/>
      <c r="C610" s="244"/>
      <c r="D610" s="234" t="s">
        <v>152</v>
      </c>
      <c r="E610" s="245" t="s">
        <v>19</v>
      </c>
      <c r="F610" s="246" t="s">
        <v>1417</v>
      </c>
      <c r="G610" s="244"/>
      <c r="H610" s="247">
        <v>119.16</v>
      </c>
      <c r="I610" s="248"/>
      <c r="J610" s="244"/>
      <c r="K610" s="244"/>
      <c r="L610" s="249"/>
      <c r="M610" s="250"/>
      <c r="N610" s="251"/>
      <c r="O610" s="251"/>
      <c r="P610" s="251"/>
      <c r="Q610" s="251"/>
      <c r="R610" s="251"/>
      <c r="S610" s="251"/>
      <c r="T610" s="252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3" t="s">
        <v>152</v>
      </c>
      <c r="AU610" s="253" t="s">
        <v>86</v>
      </c>
      <c r="AV610" s="14" t="s">
        <v>86</v>
      </c>
      <c r="AW610" s="14" t="s">
        <v>35</v>
      </c>
      <c r="AX610" s="14" t="s">
        <v>76</v>
      </c>
      <c r="AY610" s="253" t="s">
        <v>140</v>
      </c>
    </row>
    <row r="611" s="13" customFormat="1">
      <c r="A611" s="13"/>
      <c r="B611" s="232"/>
      <c r="C611" s="233"/>
      <c r="D611" s="234" t="s">
        <v>152</v>
      </c>
      <c r="E611" s="235" t="s">
        <v>19</v>
      </c>
      <c r="F611" s="236" t="s">
        <v>1418</v>
      </c>
      <c r="G611" s="233"/>
      <c r="H611" s="235" t="s">
        <v>19</v>
      </c>
      <c r="I611" s="237"/>
      <c r="J611" s="233"/>
      <c r="K611" s="233"/>
      <c r="L611" s="238"/>
      <c r="M611" s="239"/>
      <c r="N611" s="240"/>
      <c r="O611" s="240"/>
      <c r="P611" s="240"/>
      <c r="Q611" s="240"/>
      <c r="R611" s="240"/>
      <c r="S611" s="240"/>
      <c r="T611" s="24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2" t="s">
        <v>152</v>
      </c>
      <c r="AU611" s="242" t="s">
        <v>86</v>
      </c>
      <c r="AV611" s="13" t="s">
        <v>84</v>
      </c>
      <c r="AW611" s="13" t="s">
        <v>35</v>
      </c>
      <c r="AX611" s="13" t="s">
        <v>76</v>
      </c>
      <c r="AY611" s="242" t="s">
        <v>140</v>
      </c>
    </row>
    <row r="612" s="14" customFormat="1">
      <c r="A612" s="14"/>
      <c r="B612" s="243"/>
      <c r="C612" s="244"/>
      <c r="D612" s="234" t="s">
        <v>152</v>
      </c>
      <c r="E612" s="245" t="s">
        <v>19</v>
      </c>
      <c r="F612" s="246" t="s">
        <v>322</v>
      </c>
      <c r="G612" s="244"/>
      <c r="H612" s="247">
        <v>3.0800000000000001</v>
      </c>
      <c r="I612" s="248"/>
      <c r="J612" s="244"/>
      <c r="K612" s="244"/>
      <c r="L612" s="249"/>
      <c r="M612" s="250"/>
      <c r="N612" s="251"/>
      <c r="O612" s="251"/>
      <c r="P612" s="251"/>
      <c r="Q612" s="251"/>
      <c r="R612" s="251"/>
      <c r="S612" s="251"/>
      <c r="T612" s="252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3" t="s">
        <v>152</v>
      </c>
      <c r="AU612" s="253" t="s">
        <v>86</v>
      </c>
      <c r="AV612" s="14" t="s">
        <v>86</v>
      </c>
      <c r="AW612" s="14" t="s">
        <v>35</v>
      </c>
      <c r="AX612" s="14" t="s">
        <v>76</v>
      </c>
      <c r="AY612" s="253" t="s">
        <v>140</v>
      </c>
    </row>
    <row r="613" s="13" customFormat="1">
      <c r="A613" s="13"/>
      <c r="B613" s="232"/>
      <c r="C613" s="233"/>
      <c r="D613" s="234" t="s">
        <v>152</v>
      </c>
      <c r="E613" s="235" t="s">
        <v>19</v>
      </c>
      <c r="F613" s="236" t="s">
        <v>1419</v>
      </c>
      <c r="G613" s="233"/>
      <c r="H613" s="235" t="s">
        <v>19</v>
      </c>
      <c r="I613" s="237"/>
      <c r="J613" s="233"/>
      <c r="K613" s="233"/>
      <c r="L613" s="238"/>
      <c r="M613" s="239"/>
      <c r="N613" s="240"/>
      <c r="O613" s="240"/>
      <c r="P613" s="240"/>
      <c r="Q613" s="240"/>
      <c r="R613" s="240"/>
      <c r="S613" s="240"/>
      <c r="T613" s="241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2" t="s">
        <v>152</v>
      </c>
      <c r="AU613" s="242" t="s">
        <v>86</v>
      </c>
      <c r="AV613" s="13" t="s">
        <v>84</v>
      </c>
      <c r="AW613" s="13" t="s">
        <v>35</v>
      </c>
      <c r="AX613" s="13" t="s">
        <v>76</v>
      </c>
      <c r="AY613" s="242" t="s">
        <v>140</v>
      </c>
    </row>
    <row r="614" s="14" customFormat="1">
      <c r="A614" s="14"/>
      <c r="B614" s="243"/>
      <c r="C614" s="244"/>
      <c r="D614" s="234" t="s">
        <v>152</v>
      </c>
      <c r="E614" s="245" t="s">
        <v>19</v>
      </c>
      <c r="F614" s="246" t="s">
        <v>1420</v>
      </c>
      <c r="G614" s="244"/>
      <c r="H614" s="247">
        <v>22.463999999999999</v>
      </c>
      <c r="I614" s="248"/>
      <c r="J614" s="244"/>
      <c r="K614" s="244"/>
      <c r="L614" s="249"/>
      <c r="M614" s="250"/>
      <c r="N614" s="251"/>
      <c r="O614" s="251"/>
      <c r="P614" s="251"/>
      <c r="Q614" s="251"/>
      <c r="R614" s="251"/>
      <c r="S614" s="251"/>
      <c r="T614" s="252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3" t="s">
        <v>152</v>
      </c>
      <c r="AU614" s="253" t="s">
        <v>86</v>
      </c>
      <c r="AV614" s="14" t="s">
        <v>86</v>
      </c>
      <c r="AW614" s="14" t="s">
        <v>35</v>
      </c>
      <c r="AX614" s="14" t="s">
        <v>76</v>
      </c>
      <c r="AY614" s="253" t="s">
        <v>140</v>
      </c>
    </row>
    <row r="615" s="13" customFormat="1">
      <c r="A615" s="13"/>
      <c r="B615" s="232"/>
      <c r="C615" s="233"/>
      <c r="D615" s="234" t="s">
        <v>152</v>
      </c>
      <c r="E615" s="235" t="s">
        <v>19</v>
      </c>
      <c r="F615" s="236" t="s">
        <v>190</v>
      </c>
      <c r="G615" s="233"/>
      <c r="H615" s="235" t="s">
        <v>19</v>
      </c>
      <c r="I615" s="237"/>
      <c r="J615" s="233"/>
      <c r="K615" s="233"/>
      <c r="L615" s="238"/>
      <c r="M615" s="239"/>
      <c r="N615" s="240"/>
      <c r="O615" s="240"/>
      <c r="P615" s="240"/>
      <c r="Q615" s="240"/>
      <c r="R615" s="240"/>
      <c r="S615" s="240"/>
      <c r="T615" s="241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2" t="s">
        <v>152</v>
      </c>
      <c r="AU615" s="242" t="s">
        <v>86</v>
      </c>
      <c r="AV615" s="13" t="s">
        <v>84</v>
      </c>
      <c r="AW615" s="13" t="s">
        <v>35</v>
      </c>
      <c r="AX615" s="13" t="s">
        <v>76</v>
      </c>
      <c r="AY615" s="242" t="s">
        <v>140</v>
      </c>
    </row>
    <row r="616" s="14" customFormat="1">
      <c r="A616" s="14"/>
      <c r="B616" s="243"/>
      <c r="C616" s="244"/>
      <c r="D616" s="234" t="s">
        <v>152</v>
      </c>
      <c r="E616" s="245" t="s">
        <v>19</v>
      </c>
      <c r="F616" s="246" t="s">
        <v>324</v>
      </c>
      <c r="G616" s="244"/>
      <c r="H616" s="247">
        <v>2.8799999999999999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3" t="s">
        <v>152</v>
      </c>
      <c r="AU616" s="253" t="s">
        <v>86</v>
      </c>
      <c r="AV616" s="14" t="s">
        <v>86</v>
      </c>
      <c r="AW616" s="14" t="s">
        <v>35</v>
      </c>
      <c r="AX616" s="14" t="s">
        <v>76</v>
      </c>
      <c r="AY616" s="253" t="s">
        <v>140</v>
      </c>
    </row>
    <row r="617" s="13" customFormat="1">
      <c r="A617" s="13"/>
      <c r="B617" s="232"/>
      <c r="C617" s="233"/>
      <c r="D617" s="234" t="s">
        <v>152</v>
      </c>
      <c r="E617" s="235" t="s">
        <v>19</v>
      </c>
      <c r="F617" s="236" t="s">
        <v>270</v>
      </c>
      <c r="G617" s="233"/>
      <c r="H617" s="235" t="s">
        <v>19</v>
      </c>
      <c r="I617" s="237"/>
      <c r="J617" s="233"/>
      <c r="K617" s="233"/>
      <c r="L617" s="238"/>
      <c r="M617" s="239"/>
      <c r="N617" s="240"/>
      <c r="O617" s="240"/>
      <c r="P617" s="240"/>
      <c r="Q617" s="240"/>
      <c r="R617" s="240"/>
      <c r="S617" s="240"/>
      <c r="T617" s="24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2" t="s">
        <v>152</v>
      </c>
      <c r="AU617" s="242" t="s">
        <v>86</v>
      </c>
      <c r="AV617" s="13" t="s">
        <v>84</v>
      </c>
      <c r="AW617" s="13" t="s">
        <v>35</v>
      </c>
      <c r="AX617" s="13" t="s">
        <v>76</v>
      </c>
      <c r="AY617" s="242" t="s">
        <v>140</v>
      </c>
    </row>
    <row r="618" s="14" customFormat="1">
      <c r="A618" s="14"/>
      <c r="B618" s="243"/>
      <c r="C618" s="244"/>
      <c r="D618" s="234" t="s">
        <v>152</v>
      </c>
      <c r="E618" s="245" t="s">
        <v>19</v>
      </c>
      <c r="F618" s="246" t="s">
        <v>1421</v>
      </c>
      <c r="G618" s="244"/>
      <c r="H618" s="247">
        <v>25.584</v>
      </c>
      <c r="I618" s="248"/>
      <c r="J618" s="244"/>
      <c r="K618" s="244"/>
      <c r="L618" s="249"/>
      <c r="M618" s="250"/>
      <c r="N618" s="251"/>
      <c r="O618" s="251"/>
      <c r="P618" s="251"/>
      <c r="Q618" s="251"/>
      <c r="R618" s="251"/>
      <c r="S618" s="251"/>
      <c r="T618" s="252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3" t="s">
        <v>152</v>
      </c>
      <c r="AU618" s="253" t="s">
        <v>86</v>
      </c>
      <c r="AV618" s="14" t="s">
        <v>86</v>
      </c>
      <c r="AW618" s="14" t="s">
        <v>35</v>
      </c>
      <c r="AX618" s="14" t="s">
        <v>76</v>
      </c>
      <c r="AY618" s="253" t="s">
        <v>140</v>
      </c>
    </row>
    <row r="619" s="13" customFormat="1">
      <c r="A619" s="13"/>
      <c r="B619" s="232"/>
      <c r="C619" s="233"/>
      <c r="D619" s="234" t="s">
        <v>152</v>
      </c>
      <c r="E619" s="235" t="s">
        <v>19</v>
      </c>
      <c r="F619" s="236" t="s">
        <v>192</v>
      </c>
      <c r="G619" s="233"/>
      <c r="H619" s="235" t="s">
        <v>19</v>
      </c>
      <c r="I619" s="237"/>
      <c r="J619" s="233"/>
      <c r="K619" s="233"/>
      <c r="L619" s="238"/>
      <c r="M619" s="239"/>
      <c r="N619" s="240"/>
      <c r="O619" s="240"/>
      <c r="P619" s="240"/>
      <c r="Q619" s="240"/>
      <c r="R619" s="240"/>
      <c r="S619" s="240"/>
      <c r="T619" s="241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2" t="s">
        <v>152</v>
      </c>
      <c r="AU619" s="242" t="s">
        <v>86</v>
      </c>
      <c r="AV619" s="13" t="s">
        <v>84</v>
      </c>
      <c r="AW619" s="13" t="s">
        <v>35</v>
      </c>
      <c r="AX619" s="13" t="s">
        <v>76</v>
      </c>
      <c r="AY619" s="242" t="s">
        <v>140</v>
      </c>
    </row>
    <row r="620" s="14" customFormat="1">
      <c r="A620" s="14"/>
      <c r="B620" s="243"/>
      <c r="C620" s="244"/>
      <c r="D620" s="234" t="s">
        <v>152</v>
      </c>
      <c r="E620" s="245" t="s">
        <v>19</v>
      </c>
      <c r="F620" s="246" t="s">
        <v>326</v>
      </c>
      <c r="G620" s="244"/>
      <c r="H620" s="247">
        <v>22.100000000000001</v>
      </c>
      <c r="I620" s="248"/>
      <c r="J620" s="244"/>
      <c r="K620" s="244"/>
      <c r="L620" s="249"/>
      <c r="M620" s="250"/>
      <c r="N620" s="251"/>
      <c r="O620" s="251"/>
      <c r="P620" s="251"/>
      <c r="Q620" s="251"/>
      <c r="R620" s="251"/>
      <c r="S620" s="251"/>
      <c r="T620" s="25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3" t="s">
        <v>152</v>
      </c>
      <c r="AU620" s="253" t="s">
        <v>86</v>
      </c>
      <c r="AV620" s="14" t="s">
        <v>86</v>
      </c>
      <c r="AW620" s="14" t="s">
        <v>35</v>
      </c>
      <c r="AX620" s="14" t="s">
        <v>76</v>
      </c>
      <c r="AY620" s="253" t="s">
        <v>140</v>
      </c>
    </row>
    <row r="621" s="13" customFormat="1">
      <c r="A621" s="13"/>
      <c r="B621" s="232"/>
      <c r="C621" s="233"/>
      <c r="D621" s="234" t="s">
        <v>152</v>
      </c>
      <c r="E621" s="235" t="s">
        <v>19</v>
      </c>
      <c r="F621" s="236" t="s">
        <v>225</v>
      </c>
      <c r="G621" s="233"/>
      <c r="H621" s="235" t="s">
        <v>19</v>
      </c>
      <c r="I621" s="237"/>
      <c r="J621" s="233"/>
      <c r="K621" s="233"/>
      <c r="L621" s="238"/>
      <c r="M621" s="239"/>
      <c r="N621" s="240"/>
      <c r="O621" s="240"/>
      <c r="P621" s="240"/>
      <c r="Q621" s="240"/>
      <c r="R621" s="240"/>
      <c r="S621" s="240"/>
      <c r="T621" s="241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2" t="s">
        <v>152</v>
      </c>
      <c r="AU621" s="242" t="s">
        <v>86</v>
      </c>
      <c r="AV621" s="13" t="s">
        <v>84</v>
      </c>
      <c r="AW621" s="13" t="s">
        <v>35</v>
      </c>
      <c r="AX621" s="13" t="s">
        <v>76</v>
      </c>
      <c r="AY621" s="242" t="s">
        <v>140</v>
      </c>
    </row>
    <row r="622" s="14" customFormat="1">
      <c r="A622" s="14"/>
      <c r="B622" s="243"/>
      <c r="C622" s="244"/>
      <c r="D622" s="234" t="s">
        <v>152</v>
      </c>
      <c r="E622" s="245" t="s">
        <v>19</v>
      </c>
      <c r="F622" s="246" t="s">
        <v>1422</v>
      </c>
      <c r="G622" s="244"/>
      <c r="H622" s="247">
        <v>55.375999999999998</v>
      </c>
      <c r="I622" s="248"/>
      <c r="J622" s="244"/>
      <c r="K622" s="244"/>
      <c r="L622" s="249"/>
      <c r="M622" s="250"/>
      <c r="N622" s="251"/>
      <c r="O622" s="251"/>
      <c r="P622" s="251"/>
      <c r="Q622" s="251"/>
      <c r="R622" s="251"/>
      <c r="S622" s="251"/>
      <c r="T622" s="252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3" t="s">
        <v>152</v>
      </c>
      <c r="AU622" s="253" t="s">
        <v>86</v>
      </c>
      <c r="AV622" s="14" t="s">
        <v>86</v>
      </c>
      <c r="AW622" s="14" t="s">
        <v>35</v>
      </c>
      <c r="AX622" s="14" t="s">
        <v>76</v>
      </c>
      <c r="AY622" s="253" t="s">
        <v>140</v>
      </c>
    </row>
    <row r="623" s="13" customFormat="1">
      <c r="A623" s="13"/>
      <c r="B623" s="232"/>
      <c r="C623" s="233"/>
      <c r="D623" s="234" t="s">
        <v>152</v>
      </c>
      <c r="E623" s="235" t="s">
        <v>19</v>
      </c>
      <c r="F623" s="236" t="s">
        <v>194</v>
      </c>
      <c r="G623" s="233"/>
      <c r="H623" s="235" t="s">
        <v>19</v>
      </c>
      <c r="I623" s="237"/>
      <c r="J623" s="233"/>
      <c r="K623" s="233"/>
      <c r="L623" s="238"/>
      <c r="M623" s="239"/>
      <c r="N623" s="240"/>
      <c r="O623" s="240"/>
      <c r="P623" s="240"/>
      <c r="Q623" s="240"/>
      <c r="R623" s="240"/>
      <c r="S623" s="240"/>
      <c r="T623" s="241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2" t="s">
        <v>152</v>
      </c>
      <c r="AU623" s="242" t="s">
        <v>86</v>
      </c>
      <c r="AV623" s="13" t="s">
        <v>84</v>
      </c>
      <c r="AW623" s="13" t="s">
        <v>35</v>
      </c>
      <c r="AX623" s="13" t="s">
        <v>76</v>
      </c>
      <c r="AY623" s="242" t="s">
        <v>140</v>
      </c>
    </row>
    <row r="624" s="14" customFormat="1">
      <c r="A624" s="14"/>
      <c r="B624" s="243"/>
      <c r="C624" s="244"/>
      <c r="D624" s="234" t="s">
        <v>152</v>
      </c>
      <c r="E624" s="245" t="s">
        <v>19</v>
      </c>
      <c r="F624" s="246" t="s">
        <v>326</v>
      </c>
      <c r="G624" s="244"/>
      <c r="H624" s="247">
        <v>22.100000000000001</v>
      </c>
      <c r="I624" s="248"/>
      <c r="J624" s="244"/>
      <c r="K624" s="244"/>
      <c r="L624" s="249"/>
      <c r="M624" s="250"/>
      <c r="N624" s="251"/>
      <c r="O624" s="251"/>
      <c r="P624" s="251"/>
      <c r="Q624" s="251"/>
      <c r="R624" s="251"/>
      <c r="S624" s="251"/>
      <c r="T624" s="252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3" t="s">
        <v>152</v>
      </c>
      <c r="AU624" s="253" t="s">
        <v>86</v>
      </c>
      <c r="AV624" s="14" t="s">
        <v>86</v>
      </c>
      <c r="AW624" s="14" t="s">
        <v>35</v>
      </c>
      <c r="AX624" s="14" t="s">
        <v>76</v>
      </c>
      <c r="AY624" s="253" t="s">
        <v>140</v>
      </c>
    </row>
    <row r="625" s="13" customFormat="1">
      <c r="A625" s="13"/>
      <c r="B625" s="232"/>
      <c r="C625" s="233"/>
      <c r="D625" s="234" t="s">
        <v>152</v>
      </c>
      <c r="E625" s="235" t="s">
        <v>19</v>
      </c>
      <c r="F625" s="236" t="s">
        <v>226</v>
      </c>
      <c r="G625" s="233"/>
      <c r="H625" s="235" t="s">
        <v>19</v>
      </c>
      <c r="I625" s="237"/>
      <c r="J625" s="233"/>
      <c r="K625" s="233"/>
      <c r="L625" s="238"/>
      <c r="M625" s="239"/>
      <c r="N625" s="240"/>
      <c r="O625" s="240"/>
      <c r="P625" s="240"/>
      <c r="Q625" s="240"/>
      <c r="R625" s="240"/>
      <c r="S625" s="240"/>
      <c r="T625" s="241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2" t="s">
        <v>152</v>
      </c>
      <c r="AU625" s="242" t="s">
        <v>86</v>
      </c>
      <c r="AV625" s="13" t="s">
        <v>84</v>
      </c>
      <c r="AW625" s="13" t="s">
        <v>35</v>
      </c>
      <c r="AX625" s="13" t="s">
        <v>76</v>
      </c>
      <c r="AY625" s="242" t="s">
        <v>140</v>
      </c>
    </row>
    <row r="626" s="14" customFormat="1">
      <c r="A626" s="14"/>
      <c r="B626" s="243"/>
      <c r="C626" s="244"/>
      <c r="D626" s="234" t="s">
        <v>152</v>
      </c>
      <c r="E626" s="245" t="s">
        <v>19</v>
      </c>
      <c r="F626" s="246" t="s">
        <v>1422</v>
      </c>
      <c r="G626" s="244"/>
      <c r="H626" s="247">
        <v>55.375999999999998</v>
      </c>
      <c r="I626" s="248"/>
      <c r="J626" s="244"/>
      <c r="K626" s="244"/>
      <c r="L626" s="249"/>
      <c r="M626" s="250"/>
      <c r="N626" s="251"/>
      <c r="O626" s="251"/>
      <c r="P626" s="251"/>
      <c r="Q626" s="251"/>
      <c r="R626" s="251"/>
      <c r="S626" s="251"/>
      <c r="T626" s="252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3" t="s">
        <v>152</v>
      </c>
      <c r="AU626" s="253" t="s">
        <v>86</v>
      </c>
      <c r="AV626" s="14" t="s">
        <v>86</v>
      </c>
      <c r="AW626" s="14" t="s">
        <v>35</v>
      </c>
      <c r="AX626" s="14" t="s">
        <v>76</v>
      </c>
      <c r="AY626" s="253" t="s">
        <v>140</v>
      </c>
    </row>
    <row r="627" s="13" customFormat="1">
      <c r="A627" s="13"/>
      <c r="B627" s="232"/>
      <c r="C627" s="233"/>
      <c r="D627" s="234" t="s">
        <v>152</v>
      </c>
      <c r="E627" s="235" t="s">
        <v>19</v>
      </c>
      <c r="F627" s="236" t="s">
        <v>155</v>
      </c>
      <c r="G627" s="233"/>
      <c r="H627" s="235" t="s">
        <v>19</v>
      </c>
      <c r="I627" s="237"/>
      <c r="J627" s="233"/>
      <c r="K627" s="233"/>
      <c r="L627" s="238"/>
      <c r="M627" s="239"/>
      <c r="N627" s="240"/>
      <c r="O627" s="240"/>
      <c r="P627" s="240"/>
      <c r="Q627" s="240"/>
      <c r="R627" s="240"/>
      <c r="S627" s="240"/>
      <c r="T627" s="241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2" t="s">
        <v>152</v>
      </c>
      <c r="AU627" s="242" t="s">
        <v>86</v>
      </c>
      <c r="AV627" s="13" t="s">
        <v>84</v>
      </c>
      <c r="AW627" s="13" t="s">
        <v>35</v>
      </c>
      <c r="AX627" s="13" t="s">
        <v>76</v>
      </c>
      <c r="AY627" s="242" t="s">
        <v>140</v>
      </c>
    </row>
    <row r="628" s="14" customFormat="1">
      <c r="A628" s="14"/>
      <c r="B628" s="243"/>
      <c r="C628" s="244"/>
      <c r="D628" s="234" t="s">
        <v>152</v>
      </c>
      <c r="E628" s="245" t="s">
        <v>19</v>
      </c>
      <c r="F628" s="246" t="s">
        <v>324</v>
      </c>
      <c r="G628" s="244"/>
      <c r="H628" s="247">
        <v>2.8799999999999999</v>
      </c>
      <c r="I628" s="248"/>
      <c r="J628" s="244"/>
      <c r="K628" s="244"/>
      <c r="L628" s="249"/>
      <c r="M628" s="250"/>
      <c r="N628" s="251"/>
      <c r="O628" s="251"/>
      <c r="P628" s="251"/>
      <c r="Q628" s="251"/>
      <c r="R628" s="251"/>
      <c r="S628" s="251"/>
      <c r="T628" s="25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3" t="s">
        <v>152</v>
      </c>
      <c r="AU628" s="253" t="s">
        <v>86</v>
      </c>
      <c r="AV628" s="14" t="s">
        <v>86</v>
      </c>
      <c r="AW628" s="14" t="s">
        <v>35</v>
      </c>
      <c r="AX628" s="14" t="s">
        <v>76</v>
      </c>
      <c r="AY628" s="253" t="s">
        <v>140</v>
      </c>
    </row>
    <row r="629" s="13" customFormat="1">
      <c r="A629" s="13"/>
      <c r="B629" s="232"/>
      <c r="C629" s="233"/>
      <c r="D629" s="234" t="s">
        <v>152</v>
      </c>
      <c r="E629" s="235" t="s">
        <v>19</v>
      </c>
      <c r="F629" s="236" t="s">
        <v>273</v>
      </c>
      <c r="G629" s="233"/>
      <c r="H629" s="235" t="s">
        <v>19</v>
      </c>
      <c r="I629" s="237"/>
      <c r="J629" s="233"/>
      <c r="K629" s="233"/>
      <c r="L629" s="238"/>
      <c r="M629" s="239"/>
      <c r="N629" s="240"/>
      <c r="O629" s="240"/>
      <c r="P629" s="240"/>
      <c r="Q629" s="240"/>
      <c r="R629" s="240"/>
      <c r="S629" s="240"/>
      <c r="T629" s="241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2" t="s">
        <v>152</v>
      </c>
      <c r="AU629" s="242" t="s">
        <v>86</v>
      </c>
      <c r="AV629" s="13" t="s">
        <v>84</v>
      </c>
      <c r="AW629" s="13" t="s">
        <v>35</v>
      </c>
      <c r="AX629" s="13" t="s">
        <v>76</v>
      </c>
      <c r="AY629" s="242" t="s">
        <v>140</v>
      </c>
    </row>
    <row r="630" s="14" customFormat="1">
      <c r="A630" s="14"/>
      <c r="B630" s="243"/>
      <c r="C630" s="244"/>
      <c r="D630" s="234" t="s">
        <v>152</v>
      </c>
      <c r="E630" s="245" t="s">
        <v>19</v>
      </c>
      <c r="F630" s="246" t="s">
        <v>1421</v>
      </c>
      <c r="G630" s="244"/>
      <c r="H630" s="247">
        <v>25.584</v>
      </c>
      <c r="I630" s="248"/>
      <c r="J630" s="244"/>
      <c r="K630" s="244"/>
      <c r="L630" s="249"/>
      <c r="M630" s="250"/>
      <c r="N630" s="251"/>
      <c r="O630" s="251"/>
      <c r="P630" s="251"/>
      <c r="Q630" s="251"/>
      <c r="R630" s="251"/>
      <c r="S630" s="251"/>
      <c r="T630" s="252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3" t="s">
        <v>152</v>
      </c>
      <c r="AU630" s="253" t="s">
        <v>86</v>
      </c>
      <c r="AV630" s="14" t="s">
        <v>86</v>
      </c>
      <c r="AW630" s="14" t="s">
        <v>35</v>
      </c>
      <c r="AX630" s="14" t="s">
        <v>76</v>
      </c>
      <c r="AY630" s="253" t="s">
        <v>140</v>
      </c>
    </row>
    <row r="631" s="13" customFormat="1">
      <c r="A631" s="13"/>
      <c r="B631" s="232"/>
      <c r="C631" s="233"/>
      <c r="D631" s="234" t="s">
        <v>152</v>
      </c>
      <c r="E631" s="235" t="s">
        <v>19</v>
      </c>
      <c r="F631" s="236" t="s">
        <v>195</v>
      </c>
      <c r="G631" s="233"/>
      <c r="H631" s="235" t="s">
        <v>19</v>
      </c>
      <c r="I631" s="237"/>
      <c r="J631" s="233"/>
      <c r="K631" s="233"/>
      <c r="L631" s="238"/>
      <c r="M631" s="239"/>
      <c r="N631" s="240"/>
      <c r="O631" s="240"/>
      <c r="P631" s="240"/>
      <c r="Q631" s="240"/>
      <c r="R631" s="240"/>
      <c r="S631" s="240"/>
      <c r="T631" s="241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2" t="s">
        <v>152</v>
      </c>
      <c r="AU631" s="242" t="s">
        <v>86</v>
      </c>
      <c r="AV631" s="13" t="s">
        <v>84</v>
      </c>
      <c r="AW631" s="13" t="s">
        <v>35</v>
      </c>
      <c r="AX631" s="13" t="s">
        <v>76</v>
      </c>
      <c r="AY631" s="242" t="s">
        <v>140</v>
      </c>
    </row>
    <row r="632" s="14" customFormat="1">
      <c r="A632" s="14"/>
      <c r="B632" s="243"/>
      <c r="C632" s="244"/>
      <c r="D632" s="234" t="s">
        <v>152</v>
      </c>
      <c r="E632" s="245" t="s">
        <v>19</v>
      </c>
      <c r="F632" s="246" t="s">
        <v>326</v>
      </c>
      <c r="G632" s="244"/>
      <c r="H632" s="247">
        <v>22.100000000000001</v>
      </c>
      <c r="I632" s="248"/>
      <c r="J632" s="244"/>
      <c r="K632" s="244"/>
      <c r="L632" s="249"/>
      <c r="M632" s="250"/>
      <c r="N632" s="251"/>
      <c r="O632" s="251"/>
      <c r="P632" s="251"/>
      <c r="Q632" s="251"/>
      <c r="R632" s="251"/>
      <c r="S632" s="251"/>
      <c r="T632" s="252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3" t="s">
        <v>152</v>
      </c>
      <c r="AU632" s="253" t="s">
        <v>86</v>
      </c>
      <c r="AV632" s="14" t="s">
        <v>86</v>
      </c>
      <c r="AW632" s="14" t="s">
        <v>35</v>
      </c>
      <c r="AX632" s="14" t="s">
        <v>76</v>
      </c>
      <c r="AY632" s="253" t="s">
        <v>140</v>
      </c>
    </row>
    <row r="633" s="13" customFormat="1">
      <c r="A633" s="13"/>
      <c r="B633" s="232"/>
      <c r="C633" s="233"/>
      <c r="D633" s="234" t="s">
        <v>152</v>
      </c>
      <c r="E633" s="235" t="s">
        <v>19</v>
      </c>
      <c r="F633" s="236" t="s">
        <v>227</v>
      </c>
      <c r="G633" s="233"/>
      <c r="H633" s="235" t="s">
        <v>19</v>
      </c>
      <c r="I633" s="237"/>
      <c r="J633" s="233"/>
      <c r="K633" s="233"/>
      <c r="L633" s="238"/>
      <c r="M633" s="239"/>
      <c r="N633" s="240"/>
      <c r="O633" s="240"/>
      <c r="P633" s="240"/>
      <c r="Q633" s="240"/>
      <c r="R633" s="240"/>
      <c r="S633" s="240"/>
      <c r="T633" s="241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2" t="s">
        <v>152</v>
      </c>
      <c r="AU633" s="242" t="s">
        <v>86</v>
      </c>
      <c r="AV633" s="13" t="s">
        <v>84</v>
      </c>
      <c r="AW633" s="13" t="s">
        <v>35</v>
      </c>
      <c r="AX633" s="13" t="s">
        <v>76</v>
      </c>
      <c r="AY633" s="242" t="s">
        <v>140</v>
      </c>
    </row>
    <row r="634" s="14" customFormat="1">
      <c r="A634" s="14"/>
      <c r="B634" s="243"/>
      <c r="C634" s="244"/>
      <c r="D634" s="234" t="s">
        <v>152</v>
      </c>
      <c r="E634" s="245" t="s">
        <v>19</v>
      </c>
      <c r="F634" s="246" t="s">
        <v>1423</v>
      </c>
      <c r="G634" s="244"/>
      <c r="H634" s="247">
        <v>57.448</v>
      </c>
      <c r="I634" s="248"/>
      <c r="J634" s="244"/>
      <c r="K634" s="244"/>
      <c r="L634" s="249"/>
      <c r="M634" s="250"/>
      <c r="N634" s="251"/>
      <c r="O634" s="251"/>
      <c r="P634" s="251"/>
      <c r="Q634" s="251"/>
      <c r="R634" s="251"/>
      <c r="S634" s="251"/>
      <c r="T634" s="252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3" t="s">
        <v>152</v>
      </c>
      <c r="AU634" s="253" t="s">
        <v>86</v>
      </c>
      <c r="AV634" s="14" t="s">
        <v>86</v>
      </c>
      <c r="AW634" s="14" t="s">
        <v>35</v>
      </c>
      <c r="AX634" s="14" t="s">
        <v>76</v>
      </c>
      <c r="AY634" s="253" t="s">
        <v>140</v>
      </c>
    </row>
    <row r="635" s="13" customFormat="1">
      <c r="A635" s="13"/>
      <c r="B635" s="232"/>
      <c r="C635" s="233"/>
      <c r="D635" s="234" t="s">
        <v>152</v>
      </c>
      <c r="E635" s="235" t="s">
        <v>19</v>
      </c>
      <c r="F635" s="236" t="s">
        <v>196</v>
      </c>
      <c r="G635" s="233"/>
      <c r="H635" s="235" t="s">
        <v>19</v>
      </c>
      <c r="I635" s="237"/>
      <c r="J635" s="233"/>
      <c r="K635" s="233"/>
      <c r="L635" s="238"/>
      <c r="M635" s="239"/>
      <c r="N635" s="240"/>
      <c r="O635" s="240"/>
      <c r="P635" s="240"/>
      <c r="Q635" s="240"/>
      <c r="R635" s="240"/>
      <c r="S635" s="240"/>
      <c r="T635" s="241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2" t="s">
        <v>152</v>
      </c>
      <c r="AU635" s="242" t="s">
        <v>86</v>
      </c>
      <c r="AV635" s="13" t="s">
        <v>84</v>
      </c>
      <c r="AW635" s="13" t="s">
        <v>35</v>
      </c>
      <c r="AX635" s="13" t="s">
        <v>76</v>
      </c>
      <c r="AY635" s="242" t="s">
        <v>140</v>
      </c>
    </row>
    <row r="636" s="14" customFormat="1">
      <c r="A636" s="14"/>
      <c r="B636" s="243"/>
      <c r="C636" s="244"/>
      <c r="D636" s="234" t="s">
        <v>152</v>
      </c>
      <c r="E636" s="245" t="s">
        <v>19</v>
      </c>
      <c r="F636" s="246" t="s">
        <v>326</v>
      </c>
      <c r="G636" s="244"/>
      <c r="H636" s="247">
        <v>22.100000000000001</v>
      </c>
      <c r="I636" s="248"/>
      <c r="J636" s="244"/>
      <c r="K636" s="244"/>
      <c r="L636" s="249"/>
      <c r="M636" s="250"/>
      <c r="N636" s="251"/>
      <c r="O636" s="251"/>
      <c r="P636" s="251"/>
      <c r="Q636" s="251"/>
      <c r="R636" s="251"/>
      <c r="S636" s="251"/>
      <c r="T636" s="252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3" t="s">
        <v>152</v>
      </c>
      <c r="AU636" s="253" t="s">
        <v>86</v>
      </c>
      <c r="AV636" s="14" t="s">
        <v>86</v>
      </c>
      <c r="AW636" s="14" t="s">
        <v>35</v>
      </c>
      <c r="AX636" s="14" t="s">
        <v>76</v>
      </c>
      <c r="AY636" s="253" t="s">
        <v>140</v>
      </c>
    </row>
    <row r="637" s="13" customFormat="1">
      <c r="A637" s="13"/>
      <c r="B637" s="232"/>
      <c r="C637" s="233"/>
      <c r="D637" s="234" t="s">
        <v>152</v>
      </c>
      <c r="E637" s="235" t="s">
        <v>19</v>
      </c>
      <c r="F637" s="236" t="s">
        <v>228</v>
      </c>
      <c r="G637" s="233"/>
      <c r="H637" s="235" t="s">
        <v>19</v>
      </c>
      <c r="I637" s="237"/>
      <c r="J637" s="233"/>
      <c r="K637" s="233"/>
      <c r="L637" s="238"/>
      <c r="M637" s="239"/>
      <c r="N637" s="240"/>
      <c r="O637" s="240"/>
      <c r="P637" s="240"/>
      <c r="Q637" s="240"/>
      <c r="R637" s="240"/>
      <c r="S637" s="240"/>
      <c r="T637" s="241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2" t="s">
        <v>152</v>
      </c>
      <c r="AU637" s="242" t="s">
        <v>86</v>
      </c>
      <c r="AV637" s="13" t="s">
        <v>84</v>
      </c>
      <c r="AW637" s="13" t="s">
        <v>35</v>
      </c>
      <c r="AX637" s="13" t="s">
        <v>76</v>
      </c>
      <c r="AY637" s="242" t="s">
        <v>140</v>
      </c>
    </row>
    <row r="638" s="14" customFormat="1">
      <c r="A638" s="14"/>
      <c r="B638" s="243"/>
      <c r="C638" s="244"/>
      <c r="D638" s="234" t="s">
        <v>152</v>
      </c>
      <c r="E638" s="245" t="s">
        <v>19</v>
      </c>
      <c r="F638" s="246" t="s">
        <v>1423</v>
      </c>
      <c r="G638" s="244"/>
      <c r="H638" s="247">
        <v>57.448</v>
      </c>
      <c r="I638" s="248"/>
      <c r="J638" s="244"/>
      <c r="K638" s="244"/>
      <c r="L638" s="249"/>
      <c r="M638" s="250"/>
      <c r="N638" s="251"/>
      <c r="O638" s="251"/>
      <c r="P638" s="251"/>
      <c r="Q638" s="251"/>
      <c r="R638" s="251"/>
      <c r="S638" s="251"/>
      <c r="T638" s="252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3" t="s">
        <v>152</v>
      </c>
      <c r="AU638" s="253" t="s">
        <v>86</v>
      </c>
      <c r="AV638" s="14" t="s">
        <v>86</v>
      </c>
      <c r="AW638" s="14" t="s">
        <v>35</v>
      </c>
      <c r="AX638" s="14" t="s">
        <v>76</v>
      </c>
      <c r="AY638" s="253" t="s">
        <v>140</v>
      </c>
    </row>
    <row r="639" s="13" customFormat="1">
      <c r="A639" s="13"/>
      <c r="B639" s="232"/>
      <c r="C639" s="233"/>
      <c r="D639" s="234" t="s">
        <v>152</v>
      </c>
      <c r="E639" s="235" t="s">
        <v>19</v>
      </c>
      <c r="F639" s="236" t="s">
        <v>156</v>
      </c>
      <c r="G639" s="233"/>
      <c r="H639" s="235" t="s">
        <v>19</v>
      </c>
      <c r="I639" s="237"/>
      <c r="J639" s="233"/>
      <c r="K639" s="233"/>
      <c r="L639" s="238"/>
      <c r="M639" s="239"/>
      <c r="N639" s="240"/>
      <c r="O639" s="240"/>
      <c r="P639" s="240"/>
      <c r="Q639" s="240"/>
      <c r="R639" s="240"/>
      <c r="S639" s="240"/>
      <c r="T639" s="241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2" t="s">
        <v>152</v>
      </c>
      <c r="AU639" s="242" t="s">
        <v>86</v>
      </c>
      <c r="AV639" s="13" t="s">
        <v>84</v>
      </c>
      <c r="AW639" s="13" t="s">
        <v>35</v>
      </c>
      <c r="AX639" s="13" t="s">
        <v>76</v>
      </c>
      <c r="AY639" s="242" t="s">
        <v>140</v>
      </c>
    </row>
    <row r="640" s="14" customFormat="1">
      <c r="A640" s="14"/>
      <c r="B640" s="243"/>
      <c r="C640" s="244"/>
      <c r="D640" s="234" t="s">
        <v>152</v>
      </c>
      <c r="E640" s="245" t="s">
        <v>19</v>
      </c>
      <c r="F640" s="246" t="s">
        <v>332</v>
      </c>
      <c r="G640" s="244"/>
      <c r="H640" s="247">
        <v>8.1400000000000006</v>
      </c>
      <c r="I640" s="248"/>
      <c r="J640" s="244"/>
      <c r="K640" s="244"/>
      <c r="L640" s="249"/>
      <c r="M640" s="250"/>
      <c r="N640" s="251"/>
      <c r="O640" s="251"/>
      <c r="P640" s="251"/>
      <c r="Q640" s="251"/>
      <c r="R640" s="251"/>
      <c r="S640" s="251"/>
      <c r="T640" s="252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3" t="s">
        <v>152</v>
      </c>
      <c r="AU640" s="253" t="s">
        <v>86</v>
      </c>
      <c r="AV640" s="14" t="s">
        <v>86</v>
      </c>
      <c r="AW640" s="14" t="s">
        <v>35</v>
      </c>
      <c r="AX640" s="14" t="s">
        <v>76</v>
      </c>
      <c r="AY640" s="253" t="s">
        <v>140</v>
      </c>
    </row>
    <row r="641" s="13" customFormat="1">
      <c r="A641" s="13"/>
      <c r="B641" s="232"/>
      <c r="C641" s="233"/>
      <c r="D641" s="234" t="s">
        <v>152</v>
      </c>
      <c r="E641" s="235" t="s">
        <v>19</v>
      </c>
      <c r="F641" s="236" t="s">
        <v>275</v>
      </c>
      <c r="G641" s="233"/>
      <c r="H641" s="235" t="s">
        <v>19</v>
      </c>
      <c r="I641" s="237"/>
      <c r="J641" s="233"/>
      <c r="K641" s="233"/>
      <c r="L641" s="238"/>
      <c r="M641" s="239"/>
      <c r="N641" s="240"/>
      <c r="O641" s="240"/>
      <c r="P641" s="240"/>
      <c r="Q641" s="240"/>
      <c r="R641" s="240"/>
      <c r="S641" s="240"/>
      <c r="T641" s="241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2" t="s">
        <v>152</v>
      </c>
      <c r="AU641" s="242" t="s">
        <v>86</v>
      </c>
      <c r="AV641" s="13" t="s">
        <v>84</v>
      </c>
      <c r="AW641" s="13" t="s">
        <v>35</v>
      </c>
      <c r="AX641" s="13" t="s">
        <v>76</v>
      </c>
      <c r="AY641" s="242" t="s">
        <v>140</v>
      </c>
    </row>
    <row r="642" s="14" customFormat="1">
      <c r="A642" s="14"/>
      <c r="B642" s="243"/>
      <c r="C642" s="244"/>
      <c r="D642" s="234" t="s">
        <v>152</v>
      </c>
      <c r="E642" s="245" t="s">
        <v>19</v>
      </c>
      <c r="F642" s="246" t="s">
        <v>1424</v>
      </c>
      <c r="G642" s="244"/>
      <c r="H642" s="247">
        <v>39.311999999999998</v>
      </c>
      <c r="I642" s="248"/>
      <c r="J642" s="244"/>
      <c r="K642" s="244"/>
      <c r="L642" s="249"/>
      <c r="M642" s="250"/>
      <c r="N642" s="251"/>
      <c r="O642" s="251"/>
      <c r="P642" s="251"/>
      <c r="Q642" s="251"/>
      <c r="R642" s="251"/>
      <c r="S642" s="251"/>
      <c r="T642" s="252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3" t="s">
        <v>152</v>
      </c>
      <c r="AU642" s="253" t="s">
        <v>86</v>
      </c>
      <c r="AV642" s="14" t="s">
        <v>86</v>
      </c>
      <c r="AW642" s="14" t="s">
        <v>35</v>
      </c>
      <c r="AX642" s="14" t="s">
        <v>76</v>
      </c>
      <c r="AY642" s="253" t="s">
        <v>140</v>
      </c>
    </row>
    <row r="643" s="13" customFormat="1">
      <c r="A643" s="13"/>
      <c r="B643" s="232"/>
      <c r="C643" s="233"/>
      <c r="D643" s="234" t="s">
        <v>152</v>
      </c>
      <c r="E643" s="235" t="s">
        <v>19</v>
      </c>
      <c r="F643" s="236" t="s">
        <v>198</v>
      </c>
      <c r="G643" s="233"/>
      <c r="H643" s="235" t="s">
        <v>19</v>
      </c>
      <c r="I643" s="237"/>
      <c r="J643" s="233"/>
      <c r="K643" s="233"/>
      <c r="L643" s="238"/>
      <c r="M643" s="239"/>
      <c r="N643" s="240"/>
      <c r="O643" s="240"/>
      <c r="P643" s="240"/>
      <c r="Q643" s="240"/>
      <c r="R643" s="240"/>
      <c r="S643" s="240"/>
      <c r="T643" s="241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2" t="s">
        <v>152</v>
      </c>
      <c r="AU643" s="242" t="s">
        <v>86</v>
      </c>
      <c r="AV643" s="13" t="s">
        <v>84</v>
      </c>
      <c r="AW643" s="13" t="s">
        <v>35</v>
      </c>
      <c r="AX643" s="13" t="s">
        <v>76</v>
      </c>
      <c r="AY643" s="242" t="s">
        <v>140</v>
      </c>
    </row>
    <row r="644" s="14" customFormat="1">
      <c r="A644" s="14"/>
      <c r="B644" s="243"/>
      <c r="C644" s="244"/>
      <c r="D644" s="234" t="s">
        <v>152</v>
      </c>
      <c r="E644" s="245" t="s">
        <v>19</v>
      </c>
      <c r="F644" s="246" t="s">
        <v>334</v>
      </c>
      <c r="G644" s="244"/>
      <c r="H644" s="247">
        <v>18.285</v>
      </c>
      <c r="I644" s="248"/>
      <c r="J644" s="244"/>
      <c r="K644" s="244"/>
      <c r="L644" s="249"/>
      <c r="M644" s="250"/>
      <c r="N644" s="251"/>
      <c r="O644" s="251"/>
      <c r="P644" s="251"/>
      <c r="Q644" s="251"/>
      <c r="R644" s="251"/>
      <c r="S644" s="251"/>
      <c r="T644" s="252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3" t="s">
        <v>152</v>
      </c>
      <c r="AU644" s="253" t="s">
        <v>86</v>
      </c>
      <c r="AV644" s="14" t="s">
        <v>86</v>
      </c>
      <c r="AW644" s="14" t="s">
        <v>35</v>
      </c>
      <c r="AX644" s="14" t="s">
        <v>76</v>
      </c>
      <c r="AY644" s="253" t="s">
        <v>140</v>
      </c>
    </row>
    <row r="645" s="13" customFormat="1">
      <c r="A645" s="13"/>
      <c r="B645" s="232"/>
      <c r="C645" s="233"/>
      <c r="D645" s="234" t="s">
        <v>152</v>
      </c>
      <c r="E645" s="235" t="s">
        <v>19</v>
      </c>
      <c r="F645" s="236" t="s">
        <v>277</v>
      </c>
      <c r="G645" s="233"/>
      <c r="H645" s="235" t="s">
        <v>19</v>
      </c>
      <c r="I645" s="237"/>
      <c r="J645" s="233"/>
      <c r="K645" s="233"/>
      <c r="L645" s="238"/>
      <c r="M645" s="239"/>
      <c r="N645" s="240"/>
      <c r="O645" s="240"/>
      <c r="P645" s="240"/>
      <c r="Q645" s="240"/>
      <c r="R645" s="240"/>
      <c r="S645" s="240"/>
      <c r="T645" s="241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2" t="s">
        <v>152</v>
      </c>
      <c r="AU645" s="242" t="s">
        <v>86</v>
      </c>
      <c r="AV645" s="13" t="s">
        <v>84</v>
      </c>
      <c r="AW645" s="13" t="s">
        <v>35</v>
      </c>
      <c r="AX645" s="13" t="s">
        <v>76</v>
      </c>
      <c r="AY645" s="242" t="s">
        <v>140</v>
      </c>
    </row>
    <row r="646" s="14" customFormat="1">
      <c r="A646" s="14"/>
      <c r="B646" s="243"/>
      <c r="C646" s="244"/>
      <c r="D646" s="234" t="s">
        <v>152</v>
      </c>
      <c r="E646" s="245" t="s">
        <v>19</v>
      </c>
      <c r="F646" s="246" t="s">
        <v>1425</v>
      </c>
      <c r="G646" s="244"/>
      <c r="H646" s="247">
        <v>46.799999999999997</v>
      </c>
      <c r="I646" s="248"/>
      <c r="J646" s="244"/>
      <c r="K646" s="244"/>
      <c r="L646" s="249"/>
      <c r="M646" s="250"/>
      <c r="N646" s="251"/>
      <c r="O646" s="251"/>
      <c r="P646" s="251"/>
      <c r="Q646" s="251"/>
      <c r="R646" s="251"/>
      <c r="S646" s="251"/>
      <c r="T646" s="252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3" t="s">
        <v>152</v>
      </c>
      <c r="AU646" s="253" t="s">
        <v>86</v>
      </c>
      <c r="AV646" s="14" t="s">
        <v>86</v>
      </c>
      <c r="AW646" s="14" t="s">
        <v>35</v>
      </c>
      <c r="AX646" s="14" t="s">
        <v>76</v>
      </c>
      <c r="AY646" s="253" t="s">
        <v>140</v>
      </c>
    </row>
    <row r="647" s="13" customFormat="1">
      <c r="A647" s="13"/>
      <c r="B647" s="232"/>
      <c r="C647" s="233"/>
      <c r="D647" s="234" t="s">
        <v>152</v>
      </c>
      <c r="E647" s="235" t="s">
        <v>19</v>
      </c>
      <c r="F647" s="236" t="s">
        <v>200</v>
      </c>
      <c r="G647" s="233"/>
      <c r="H647" s="235" t="s">
        <v>19</v>
      </c>
      <c r="I647" s="237"/>
      <c r="J647" s="233"/>
      <c r="K647" s="233"/>
      <c r="L647" s="238"/>
      <c r="M647" s="239"/>
      <c r="N647" s="240"/>
      <c r="O647" s="240"/>
      <c r="P647" s="240"/>
      <c r="Q647" s="240"/>
      <c r="R647" s="240"/>
      <c r="S647" s="240"/>
      <c r="T647" s="241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2" t="s">
        <v>152</v>
      </c>
      <c r="AU647" s="242" t="s">
        <v>86</v>
      </c>
      <c r="AV647" s="13" t="s">
        <v>84</v>
      </c>
      <c r="AW647" s="13" t="s">
        <v>35</v>
      </c>
      <c r="AX647" s="13" t="s">
        <v>76</v>
      </c>
      <c r="AY647" s="242" t="s">
        <v>140</v>
      </c>
    </row>
    <row r="648" s="14" customFormat="1">
      <c r="A648" s="14"/>
      <c r="B648" s="243"/>
      <c r="C648" s="244"/>
      <c r="D648" s="234" t="s">
        <v>152</v>
      </c>
      <c r="E648" s="245" t="s">
        <v>19</v>
      </c>
      <c r="F648" s="246" t="s">
        <v>336</v>
      </c>
      <c r="G648" s="244"/>
      <c r="H648" s="247">
        <v>22.75</v>
      </c>
      <c r="I648" s="248"/>
      <c r="J648" s="244"/>
      <c r="K648" s="244"/>
      <c r="L648" s="249"/>
      <c r="M648" s="250"/>
      <c r="N648" s="251"/>
      <c r="O648" s="251"/>
      <c r="P648" s="251"/>
      <c r="Q648" s="251"/>
      <c r="R648" s="251"/>
      <c r="S648" s="251"/>
      <c r="T648" s="252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3" t="s">
        <v>152</v>
      </c>
      <c r="AU648" s="253" t="s">
        <v>86</v>
      </c>
      <c r="AV648" s="14" t="s">
        <v>86</v>
      </c>
      <c r="AW648" s="14" t="s">
        <v>35</v>
      </c>
      <c r="AX648" s="14" t="s">
        <v>76</v>
      </c>
      <c r="AY648" s="253" t="s">
        <v>140</v>
      </c>
    </row>
    <row r="649" s="13" customFormat="1">
      <c r="A649" s="13"/>
      <c r="B649" s="232"/>
      <c r="C649" s="233"/>
      <c r="D649" s="234" t="s">
        <v>152</v>
      </c>
      <c r="E649" s="235" t="s">
        <v>19</v>
      </c>
      <c r="F649" s="236" t="s">
        <v>279</v>
      </c>
      <c r="G649" s="233"/>
      <c r="H649" s="235" t="s">
        <v>19</v>
      </c>
      <c r="I649" s="237"/>
      <c r="J649" s="233"/>
      <c r="K649" s="233"/>
      <c r="L649" s="238"/>
      <c r="M649" s="239"/>
      <c r="N649" s="240"/>
      <c r="O649" s="240"/>
      <c r="P649" s="240"/>
      <c r="Q649" s="240"/>
      <c r="R649" s="240"/>
      <c r="S649" s="240"/>
      <c r="T649" s="241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2" t="s">
        <v>152</v>
      </c>
      <c r="AU649" s="242" t="s">
        <v>86</v>
      </c>
      <c r="AV649" s="13" t="s">
        <v>84</v>
      </c>
      <c r="AW649" s="13" t="s">
        <v>35</v>
      </c>
      <c r="AX649" s="13" t="s">
        <v>76</v>
      </c>
      <c r="AY649" s="242" t="s">
        <v>140</v>
      </c>
    </row>
    <row r="650" s="14" customFormat="1">
      <c r="A650" s="14"/>
      <c r="B650" s="243"/>
      <c r="C650" s="244"/>
      <c r="D650" s="234" t="s">
        <v>152</v>
      </c>
      <c r="E650" s="245" t="s">
        <v>19</v>
      </c>
      <c r="F650" s="246" t="s">
        <v>1426</v>
      </c>
      <c r="G650" s="244"/>
      <c r="H650" s="247">
        <v>57.648000000000003</v>
      </c>
      <c r="I650" s="248"/>
      <c r="J650" s="244"/>
      <c r="K650" s="244"/>
      <c r="L650" s="249"/>
      <c r="M650" s="250"/>
      <c r="N650" s="251"/>
      <c r="O650" s="251"/>
      <c r="P650" s="251"/>
      <c r="Q650" s="251"/>
      <c r="R650" s="251"/>
      <c r="S650" s="251"/>
      <c r="T650" s="252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3" t="s">
        <v>152</v>
      </c>
      <c r="AU650" s="253" t="s">
        <v>86</v>
      </c>
      <c r="AV650" s="14" t="s">
        <v>86</v>
      </c>
      <c r="AW650" s="14" t="s">
        <v>35</v>
      </c>
      <c r="AX650" s="14" t="s">
        <v>76</v>
      </c>
      <c r="AY650" s="253" t="s">
        <v>140</v>
      </c>
    </row>
    <row r="651" s="13" customFormat="1">
      <c r="A651" s="13"/>
      <c r="B651" s="232"/>
      <c r="C651" s="233"/>
      <c r="D651" s="234" t="s">
        <v>152</v>
      </c>
      <c r="E651" s="235" t="s">
        <v>19</v>
      </c>
      <c r="F651" s="236" t="s">
        <v>157</v>
      </c>
      <c r="G651" s="233"/>
      <c r="H651" s="235" t="s">
        <v>19</v>
      </c>
      <c r="I651" s="237"/>
      <c r="J651" s="233"/>
      <c r="K651" s="233"/>
      <c r="L651" s="238"/>
      <c r="M651" s="239"/>
      <c r="N651" s="240"/>
      <c r="O651" s="240"/>
      <c r="P651" s="240"/>
      <c r="Q651" s="240"/>
      <c r="R651" s="240"/>
      <c r="S651" s="240"/>
      <c r="T651" s="241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2" t="s">
        <v>152</v>
      </c>
      <c r="AU651" s="242" t="s">
        <v>86</v>
      </c>
      <c r="AV651" s="13" t="s">
        <v>84</v>
      </c>
      <c r="AW651" s="13" t="s">
        <v>35</v>
      </c>
      <c r="AX651" s="13" t="s">
        <v>76</v>
      </c>
      <c r="AY651" s="242" t="s">
        <v>140</v>
      </c>
    </row>
    <row r="652" s="14" customFormat="1">
      <c r="A652" s="14"/>
      <c r="B652" s="243"/>
      <c r="C652" s="244"/>
      <c r="D652" s="234" t="s">
        <v>152</v>
      </c>
      <c r="E652" s="245" t="s">
        <v>19</v>
      </c>
      <c r="F652" s="246" t="s">
        <v>338</v>
      </c>
      <c r="G652" s="244"/>
      <c r="H652" s="247">
        <v>49.299999999999997</v>
      </c>
      <c r="I652" s="248"/>
      <c r="J652" s="244"/>
      <c r="K652" s="244"/>
      <c r="L652" s="249"/>
      <c r="M652" s="250"/>
      <c r="N652" s="251"/>
      <c r="O652" s="251"/>
      <c r="P652" s="251"/>
      <c r="Q652" s="251"/>
      <c r="R652" s="251"/>
      <c r="S652" s="251"/>
      <c r="T652" s="252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3" t="s">
        <v>152</v>
      </c>
      <c r="AU652" s="253" t="s">
        <v>86</v>
      </c>
      <c r="AV652" s="14" t="s">
        <v>86</v>
      </c>
      <c r="AW652" s="14" t="s">
        <v>35</v>
      </c>
      <c r="AX652" s="14" t="s">
        <v>76</v>
      </c>
      <c r="AY652" s="253" t="s">
        <v>140</v>
      </c>
    </row>
    <row r="653" s="13" customFormat="1">
      <c r="A653" s="13"/>
      <c r="B653" s="232"/>
      <c r="C653" s="233"/>
      <c r="D653" s="234" t="s">
        <v>152</v>
      </c>
      <c r="E653" s="235" t="s">
        <v>19</v>
      </c>
      <c r="F653" s="236" t="s">
        <v>230</v>
      </c>
      <c r="G653" s="233"/>
      <c r="H653" s="235" t="s">
        <v>19</v>
      </c>
      <c r="I653" s="237"/>
      <c r="J653" s="233"/>
      <c r="K653" s="233"/>
      <c r="L653" s="238"/>
      <c r="M653" s="239"/>
      <c r="N653" s="240"/>
      <c r="O653" s="240"/>
      <c r="P653" s="240"/>
      <c r="Q653" s="240"/>
      <c r="R653" s="240"/>
      <c r="S653" s="240"/>
      <c r="T653" s="241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2" t="s">
        <v>152</v>
      </c>
      <c r="AU653" s="242" t="s">
        <v>86</v>
      </c>
      <c r="AV653" s="13" t="s">
        <v>84</v>
      </c>
      <c r="AW653" s="13" t="s">
        <v>35</v>
      </c>
      <c r="AX653" s="13" t="s">
        <v>76</v>
      </c>
      <c r="AY653" s="242" t="s">
        <v>140</v>
      </c>
    </row>
    <row r="654" s="14" customFormat="1">
      <c r="A654" s="14"/>
      <c r="B654" s="243"/>
      <c r="C654" s="244"/>
      <c r="D654" s="234" t="s">
        <v>152</v>
      </c>
      <c r="E654" s="245" t="s">
        <v>19</v>
      </c>
      <c r="F654" s="246" t="s">
        <v>1427</v>
      </c>
      <c r="G654" s="244"/>
      <c r="H654" s="247">
        <v>78.480000000000004</v>
      </c>
      <c r="I654" s="248"/>
      <c r="J654" s="244"/>
      <c r="K654" s="244"/>
      <c r="L654" s="249"/>
      <c r="M654" s="250"/>
      <c r="N654" s="251"/>
      <c r="O654" s="251"/>
      <c r="P654" s="251"/>
      <c r="Q654" s="251"/>
      <c r="R654" s="251"/>
      <c r="S654" s="251"/>
      <c r="T654" s="252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3" t="s">
        <v>152</v>
      </c>
      <c r="AU654" s="253" t="s">
        <v>86</v>
      </c>
      <c r="AV654" s="14" t="s">
        <v>86</v>
      </c>
      <c r="AW654" s="14" t="s">
        <v>35</v>
      </c>
      <c r="AX654" s="14" t="s">
        <v>76</v>
      </c>
      <c r="AY654" s="253" t="s">
        <v>140</v>
      </c>
    </row>
    <row r="655" s="13" customFormat="1">
      <c r="A655" s="13"/>
      <c r="B655" s="232"/>
      <c r="C655" s="233"/>
      <c r="D655" s="234" t="s">
        <v>152</v>
      </c>
      <c r="E655" s="235" t="s">
        <v>19</v>
      </c>
      <c r="F655" s="236" t="s">
        <v>158</v>
      </c>
      <c r="G655" s="233"/>
      <c r="H655" s="235" t="s">
        <v>19</v>
      </c>
      <c r="I655" s="237"/>
      <c r="J655" s="233"/>
      <c r="K655" s="233"/>
      <c r="L655" s="238"/>
      <c r="M655" s="239"/>
      <c r="N655" s="240"/>
      <c r="O655" s="240"/>
      <c r="P655" s="240"/>
      <c r="Q655" s="240"/>
      <c r="R655" s="240"/>
      <c r="S655" s="240"/>
      <c r="T655" s="241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2" t="s">
        <v>152</v>
      </c>
      <c r="AU655" s="242" t="s">
        <v>86</v>
      </c>
      <c r="AV655" s="13" t="s">
        <v>84</v>
      </c>
      <c r="AW655" s="13" t="s">
        <v>35</v>
      </c>
      <c r="AX655" s="13" t="s">
        <v>76</v>
      </c>
      <c r="AY655" s="242" t="s">
        <v>140</v>
      </c>
    </row>
    <row r="656" s="14" customFormat="1">
      <c r="A656" s="14"/>
      <c r="B656" s="243"/>
      <c r="C656" s="244"/>
      <c r="D656" s="234" t="s">
        <v>152</v>
      </c>
      <c r="E656" s="245" t="s">
        <v>19</v>
      </c>
      <c r="F656" s="246" t="s">
        <v>340</v>
      </c>
      <c r="G656" s="244"/>
      <c r="H656" s="247">
        <v>17.420000000000002</v>
      </c>
      <c r="I656" s="248"/>
      <c r="J656" s="244"/>
      <c r="K656" s="244"/>
      <c r="L656" s="249"/>
      <c r="M656" s="250"/>
      <c r="N656" s="251"/>
      <c r="O656" s="251"/>
      <c r="P656" s="251"/>
      <c r="Q656" s="251"/>
      <c r="R656" s="251"/>
      <c r="S656" s="251"/>
      <c r="T656" s="252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3" t="s">
        <v>152</v>
      </c>
      <c r="AU656" s="253" t="s">
        <v>86</v>
      </c>
      <c r="AV656" s="14" t="s">
        <v>86</v>
      </c>
      <c r="AW656" s="14" t="s">
        <v>35</v>
      </c>
      <c r="AX656" s="14" t="s">
        <v>76</v>
      </c>
      <c r="AY656" s="253" t="s">
        <v>140</v>
      </c>
    </row>
    <row r="657" s="13" customFormat="1">
      <c r="A657" s="13"/>
      <c r="B657" s="232"/>
      <c r="C657" s="233"/>
      <c r="D657" s="234" t="s">
        <v>152</v>
      </c>
      <c r="E657" s="235" t="s">
        <v>19</v>
      </c>
      <c r="F657" s="236" t="s">
        <v>282</v>
      </c>
      <c r="G657" s="233"/>
      <c r="H657" s="235" t="s">
        <v>19</v>
      </c>
      <c r="I657" s="237"/>
      <c r="J657" s="233"/>
      <c r="K657" s="233"/>
      <c r="L657" s="238"/>
      <c r="M657" s="239"/>
      <c r="N657" s="240"/>
      <c r="O657" s="240"/>
      <c r="P657" s="240"/>
      <c r="Q657" s="240"/>
      <c r="R657" s="240"/>
      <c r="S657" s="240"/>
      <c r="T657" s="241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2" t="s">
        <v>152</v>
      </c>
      <c r="AU657" s="242" t="s">
        <v>86</v>
      </c>
      <c r="AV657" s="13" t="s">
        <v>84</v>
      </c>
      <c r="AW657" s="13" t="s">
        <v>35</v>
      </c>
      <c r="AX657" s="13" t="s">
        <v>76</v>
      </c>
      <c r="AY657" s="242" t="s">
        <v>140</v>
      </c>
    </row>
    <row r="658" s="14" customFormat="1">
      <c r="A658" s="14"/>
      <c r="B658" s="243"/>
      <c r="C658" s="244"/>
      <c r="D658" s="234" t="s">
        <v>152</v>
      </c>
      <c r="E658" s="245" t="s">
        <v>19</v>
      </c>
      <c r="F658" s="246" t="s">
        <v>1428</v>
      </c>
      <c r="G658" s="244"/>
      <c r="H658" s="247">
        <v>75.504000000000005</v>
      </c>
      <c r="I658" s="248"/>
      <c r="J658" s="244"/>
      <c r="K658" s="244"/>
      <c r="L658" s="249"/>
      <c r="M658" s="250"/>
      <c r="N658" s="251"/>
      <c r="O658" s="251"/>
      <c r="P658" s="251"/>
      <c r="Q658" s="251"/>
      <c r="R658" s="251"/>
      <c r="S658" s="251"/>
      <c r="T658" s="252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3" t="s">
        <v>152</v>
      </c>
      <c r="AU658" s="253" t="s">
        <v>86</v>
      </c>
      <c r="AV658" s="14" t="s">
        <v>86</v>
      </c>
      <c r="AW658" s="14" t="s">
        <v>35</v>
      </c>
      <c r="AX658" s="14" t="s">
        <v>76</v>
      </c>
      <c r="AY658" s="253" t="s">
        <v>140</v>
      </c>
    </row>
    <row r="659" s="13" customFormat="1">
      <c r="A659" s="13"/>
      <c r="B659" s="232"/>
      <c r="C659" s="233"/>
      <c r="D659" s="234" t="s">
        <v>152</v>
      </c>
      <c r="E659" s="235" t="s">
        <v>19</v>
      </c>
      <c r="F659" s="236" t="s">
        <v>204</v>
      </c>
      <c r="G659" s="233"/>
      <c r="H659" s="235" t="s">
        <v>19</v>
      </c>
      <c r="I659" s="237"/>
      <c r="J659" s="233"/>
      <c r="K659" s="233"/>
      <c r="L659" s="238"/>
      <c r="M659" s="239"/>
      <c r="N659" s="240"/>
      <c r="O659" s="240"/>
      <c r="P659" s="240"/>
      <c r="Q659" s="240"/>
      <c r="R659" s="240"/>
      <c r="S659" s="240"/>
      <c r="T659" s="241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2" t="s">
        <v>152</v>
      </c>
      <c r="AU659" s="242" t="s">
        <v>86</v>
      </c>
      <c r="AV659" s="13" t="s">
        <v>84</v>
      </c>
      <c r="AW659" s="13" t="s">
        <v>35</v>
      </c>
      <c r="AX659" s="13" t="s">
        <v>76</v>
      </c>
      <c r="AY659" s="242" t="s">
        <v>140</v>
      </c>
    </row>
    <row r="660" s="14" customFormat="1">
      <c r="A660" s="14"/>
      <c r="B660" s="243"/>
      <c r="C660" s="244"/>
      <c r="D660" s="234" t="s">
        <v>152</v>
      </c>
      <c r="E660" s="245" t="s">
        <v>19</v>
      </c>
      <c r="F660" s="246" t="s">
        <v>342</v>
      </c>
      <c r="G660" s="244"/>
      <c r="H660" s="247">
        <v>116</v>
      </c>
      <c r="I660" s="248"/>
      <c r="J660" s="244"/>
      <c r="K660" s="244"/>
      <c r="L660" s="249"/>
      <c r="M660" s="250"/>
      <c r="N660" s="251"/>
      <c r="O660" s="251"/>
      <c r="P660" s="251"/>
      <c r="Q660" s="251"/>
      <c r="R660" s="251"/>
      <c r="S660" s="251"/>
      <c r="T660" s="252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3" t="s">
        <v>152</v>
      </c>
      <c r="AU660" s="253" t="s">
        <v>86</v>
      </c>
      <c r="AV660" s="14" t="s">
        <v>86</v>
      </c>
      <c r="AW660" s="14" t="s">
        <v>35</v>
      </c>
      <c r="AX660" s="14" t="s">
        <v>76</v>
      </c>
      <c r="AY660" s="253" t="s">
        <v>140</v>
      </c>
    </row>
    <row r="661" s="13" customFormat="1">
      <c r="A661" s="13"/>
      <c r="B661" s="232"/>
      <c r="C661" s="233"/>
      <c r="D661" s="234" t="s">
        <v>152</v>
      </c>
      <c r="E661" s="235" t="s">
        <v>19</v>
      </c>
      <c r="F661" s="236" t="s">
        <v>284</v>
      </c>
      <c r="G661" s="233"/>
      <c r="H661" s="235" t="s">
        <v>19</v>
      </c>
      <c r="I661" s="237"/>
      <c r="J661" s="233"/>
      <c r="K661" s="233"/>
      <c r="L661" s="238"/>
      <c r="M661" s="239"/>
      <c r="N661" s="240"/>
      <c r="O661" s="240"/>
      <c r="P661" s="240"/>
      <c r="Q661" s="240"/>
      <c r="R661" s="240"/>
      <c r="S661" s="240"/>
      <c r="T661" s="241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2" t="s">
        <v>152</v>
      </c>
      <c r="AU661" s="242" t="s">
        <v>86</v>
      </c>
      <c r="AV661" s="13" t="s">
        <v>84</v>
      </c>
      <c r="AW661" s="13" t="s">
        <v>35</v>
      </c>
      <c r="AX661" s="13" t="s">
        <v>76</v>
      </c>
      <c r="AY661" s="242" t="s">
        <v>140</v>
      </c>
    </row>
    <row r="662" s="14" customFormat="1">
      <c r="A662" s="14"/>
      <c r="B662" s="243"/>
      <c r="C662" s="244"/>
      <c r="D662" s="234" t="s">
        <v>152</v>
      </c>
      <c r="E662" s="245" t="s">
        <v>19</v>
      </c>
      <c r="F662" s="246" t="s">
        <v>1429</v>
      </c>
      <c r="G662" s="244"/>
      <c r="H662" s="247">
        <v>106.176</v>
      </c>
      <c r="I662" s="248"/>
      <c r="J662" s="244"/>
      <c r="K662" s="244"/>
      <c r="L662" s="249"/>
      <c r="M662" s="250"/>
      <c r="N662" s="251"/>
      <c r="O662" s="251"/>
      <c r="P662" s="251"/>
      <c r="Q662" s="251"/>
      <c r="R662" s="251"/>
      <c r="S662" s="251"/>
      <c r="T662" s="252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3" t="s">
        <v>152</v>
      </c>
      <c r="AU662" s="253" t="s">
        <v>86</v>
      </c>
      <c r="AV662" s="14" t="s">
        <v>86</v>
      </c>
      <c r="AW662" s="14" t="s">
        <v>35</v>
      </c>
      <c r="AX662" s="14" t="s">
        <v>76</v>
      </c>
      <c r="AY662" s="253" t="s">
        <v>140</v>
      </c>
    </row>
    <row r="663" s="13" customFormat="1">
      <c r="A663" s="13"/>
      <c r="B663" s="232"/>
      <c r="C663" s="233"/>
      <c r="D663" s="234" t="s">
        <v>152</v>
      </c>
      <c r="E663" s="235" t="s">
        <v>19</v>
      </c>
      <c r="F663" s="236" t="s">
        <v>159</v>
      </c>
      <c r="G663" s="233"/>
      <c r="H663" s="235" t="s">
        <v>19</v>
      </c>
      <c r="I663" s="237"/>
      <c r="J663" s="233"/>
      <c r="K663" s="233"/>
      <c r="L663" s="238"/>
      <c r="M663" s="239"/>
      <c r="N663" s="240"/>
      <c r="O663" s="240"/>
      <c r="P663" s="240"/>
      <c r="Q663" s="240"/>
      <c r="R663" s="240"/>
      <c r="S663" s="240"/>
      <c r="T663" s="241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2" t="s">
        <v>152</v>
      </c>
      <c r="AU663" s="242" t="s">
        <v>86</v>
      </c>
      <c r="AV663" s="13" t="s">
        <v>84</v>
      </c>
      <c r="AW663" s="13" t="s">
        <v>35</v>
      </c>
      <c r="AX663" s="13" t="s">
        <v>76</v>
      </c>
      <c r="AY663" s="242" t="s">
        <v>140</v>
      </c>
    </row>
    <row r="664" s="14" customFormat="1">
      <c r="A664" s="14"/>
      <c r="B664" s="243"/>
      <c r="C664" s="244"/>
      <c r="D664" s="234" t="s">
        <v>152</v>
      </c>
      <c r="E664" s="245" t="s">
        <v>19</v>
      </c>
      <c r="F664" s="246" t="s">
        <v>344</v>
      </c>
      <c r="G664" s="244"/>
      <c r="H664" s="247">
        <v>33.32</v>
      </c>
      <c r="I664" s="248"/>
      <c r="J664" s="244"/>
      <c r="K664" s="244"/>
      <c r="L664" s="249"/>
      <c r="M664" s="250"/>
      <c r="N664" s="251"/>
      <c r="O664" s="251"/>
      <c r="P664" s="251"/>
      <c r="Q664" s="251"/>
      <c r="R664" s="251"/>
      <c r="S664" s="251"/>
      <c r="T664" s="252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3" t="s">
        <v>152</v>
      </c>
      <c r="AU664" s="253" t="s">
        <v>86</v>
      </c>
      <c r="AV664" s="14" t="s">
        <v>86</v>
      </c>
      <c r="AW664" s="14" t="s">
        <v>35</v>
      </c>
      <c r="AX664" s="14" t="s">
        <v>76</v>
      </c>
      <c r="AY664" s="253" t="s">
        <v>140</v>
      </c>
    </row>
    <row r="665" s="13" customFormat="1">
      <c r="A665" s="13"/>
      <c r="B665" s="232"/>
      <c r="C665" s="233"/>
      <c r="D665" s="234" t="s">
        <v>152</v>
      </c>
      <c r="E665" s="235" t="s">
        <v>19</v>
      </c>
      <c r="F665" s="236" t="s">
        <v>286</v>
      </c>
      <c r="G665" s="233"/>
      <c r="H665" s="235" t="s">
        <v>19</v>
      </c>
      <c r="I665" s="237"/>
      <c r="J665" s="233"/>
      <c r="K665" s="233"/>
      <c r="L665" s="238"/>
      <c r="M665" s="239"/>
      <c r="N665" s="240"/>
      <c r="O665" s="240"/>
      <c r="P665" s="240"/>
      <c r="Q665" s="240"/>
      <c r="R665" s="240"/>
      <c r="S665" s="240"/>
      <c r="T665" s="241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2" t="s">
        <v>152</v>
      </c>
      <c r="AU665" s="242" t="s">
        <v>86</v>
      </c>
      <c r="AV665" s="13" t="s">
        <v>84</v>
      </c>
      <c r="AW665" s="13" t="s">
        <v>35</v>
      </c>
      <c r="AX665" s="13" t="s">
        <v>76</v>
      </c>
      <c r="AY665" s="242" t="s">
        <v>140</v>
      </c>
    </row>
    <row r="666" s="14" customFormat="1">
      <c r="A666" s="14"/>
      <c r="B666" s="243"/>
      <c r="C666" s="244"/>
      <c r="D666" s="234" t="s">
        <v>152</v>
      </c>
      <c r="E666" s="245" t="s">
        <v>19</v>
      </c>
      <c r="F666" s="246" t="s">
        <v>1430</v>
      </c>
      <c r="G666" s="244"/>
      <c r="H666" s="247">
        <v>76.128</v>
      </c>
      <c r="I666" s="248"/>
      <c r="J666" s="244"/>
      <c r="K666" s="244"/>
      <c r="L666" s="249"/>
      <c r="M666" s="250"/>
      <c r="N666" s="251"/>
      <c r="O666" s="251"/>
      <c r="P666" s="251"/>
      <c r="Q666" s="251"/>
      <c r="R666" s="251"/>
      <c r="S666" s="251"/>
      <c r="T666" s="252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3" t="s">
        <v>152</v>
      </c>
      <c r="AU666" s="253" t="s">
        <v>86</v>
      </c>
      <c r="AV666" s="14" t="s">
        <v>86</v>
      </c>
      <c r="AW666" s="14" t="s">
        <v>35</v>
      </c>
      <c r="AX666" s="14" t="s">
        <v>76</v>
      </c>
      <c r="AY666" s="253" t="s">
        <v>140</v>
      </c>
    </row>
    <row r="667" s="13" customFormat="1">
      <c r="A667" s="13"/>
      <c r="B667" s="232"/>
      <c r="C667" s="233"/>
      <c r="D667" s="234" t="s">
        <v>152</v>
      </c>
      <c r="E667" s="235" t="s">
        <v>19</v>
      </c>
      <c r="F667" s="236" t="s">
        <v>161</v>
      </c>
      <c r="G667" s="233"/>
      <c r="H667" s="235" t="s">
        <v>19</v>
      </c>
      <c r="I667" s="237"/>
      <c r="J667" s="233"/>
      <c r="K667" s="233"/>
      <c r="L667" s="238"/>
      <c r="M667" s="239"/>
      <c r="N667" s="240"/>
      <c r="O667" s="240"/>
      <c r="P667" s="240"/>
      <c r="Q667" s="240"/>
      <c r="R667" s="240"/>
      <c r="S667" s="240"/>
      <c r="T667" s="241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2" t="s">
        <v>152</v>
      </c>
      <c r="AU667" s="242" t="s">
        <v>86</v>
      </c>
      <c r="AV667" s="13" t="s">
        <v>84</v>
      </c>
      <c r="AW667" s="13" t="s">
        <v>35</v>
      </c>
      <c r="AX667" s="13" t="s">
        <v>76</v>
      </c>
      <c r="AY667" s="242" t="s">
        <v>140</v>
      </c>
    </row>
    <row r="668" s="14" customFormat="1">
      <c r="A668" s="14"/>
      <c r="B668" s="243"/>
      <c r="C668" s="244"/>
      <c r="D668" s="234" t="s">
        <v>152</v>
      </c>
      <c r="E668" s="245" t="s">
        <v>19</v>
      </c>
      <c r="F668" s="246" t="s">
        <v>346</v>
      </c>
      <c r="G668" s="244"/>
      <c r="H668" s="247">
        <v>7.1799999999999997</v>
      </c>
      <c r="I668" s="248"/>
      <c r="J668" s="244"/>
      <c r="K668" s="244"/>
      <c r="L668" s="249"/>
      <c r="M668" s="250"/>
      <c r="N668" s="251"/>
      <c r="O668" s="251"/>
      <c r="P668" s="251"/>
      <c r="Q668" s="251"/>
      <c r="R668" s="251"/>
      <c r="S668" s="251"/>
      <c r="T668" s="252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3" t="s">
        <v>152</v>
      </c>
      <c r="AU668" s="253" t="s">
        <v>86</v>
      </c>
      <c r="AV668" s="14" t="s">
        <v>86</v>
      </c>
      <c r="AW668" s="14" t="s">
        <v>35</v>
      </c>
      <c r="AX668" s="14" t="s">
        <v>76</v>
      </c>
      <c r="AY668" s="253" t="s">
        <v>140</v>
      </c>
    </row>
    <row r="669" s="13" customFormat="1">
      <c r="A669" s="13"/>
      <c r="B669" s="232"/>
      <c r="C669" s="233"/>
      <c r="D669" s="234" t="s">
        <v>152</v>
      </c>
      <c r="E669" s="235" t="s">
        <v>19</v>
      </c>
      <c r="F669" s="236" t="s">
        <v>288</v>
      </c>
      <c r="G669" s="233"/>
      <c r="H669" s="235" t="s">
        <v>19</v>
      </c>
      <c r="I669" s="237"/>
      <c r="J669" s="233"/>
      <c r="K669" s="233"/>
      <c r="L669" s="238"/>
      <c r="M669" s="239"/>
      <c r="N669" s="240"/>
      <c r="O669" s="240"/>
      <c r="P669" s="240"/>
      <c r="Q669" s="240"/>
      <c r="R669" s="240"/>
      <c r="S669" s="240"/>
      <c r="T669" s="241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2" t="s">
        <v>152</v>
      </c>
      <c r="AU669" s="242" t="s">
        <v>86</v>
      </c>
      <c r="AV669" s="13" t="s">
        <v>84</v>
      </c>
      <c r="AW669" s="13" t="s">
        <v>35</v>
      </c>
      <c r="AX669" s="13" t="s">
        <v>76</v>
      </c>
      <c r="AY669" s="242" t="s">
        <v>140</v>
      </c>
    </row>
    <row r="670" s="14" customFormat="1">
      <c r="A670" s="14"/>
      <c r="B670" s="243"/>
      <c r="C670" s="244"/>
      <c r="D670" s="234" t="s">
        <v>152</v>
      </c>
      <c r="E670" s="245" t="s">
        <v>19</v>
      </c>
      <c r="F670" s="246" t="s">
        <v>1431</v>
      </c>
      <c r="G670" s="244"/>
      <c r="H670" s="247">
        <v>38.688000000000002</v>
      </c>
      <c r="I670" s="248"/>
      <c r="J670" s="244"/>
      <c r="K670" s="244"/>
      <c r="L670" s="249"/>
      <c r="M670" s="250"/>
      <c r="N670" s="251"/>
      <c r="O670" s="251"/>
      <c r="P670" s="251"/>
      <c r="Q670" s="251"/>
      <c r="R670" s="251"/>
      <c r="S670" s="251"/>
      <c r="T670" s="252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3" t="s">
        <v>152</v>
      </c>
      <c r="AU670" s="253" t="s">
        <v>86</v>
      </c>
      <c r="AV670" s="14" t="s">
        <v>86</v>
      </c>
      <c r="AW670" s="14" t="s">
        <v>35</v>
      </c>
      <c r="AX670" s="14" t="s">
        <v>76</v>
      </c>
      <c r="AY670" s="253" t="s">
        <v>140</v>
      </c>
    </row>
    <row r="671" s="13" customFormat="1">
      <c r="A671" s="13"/>
      <c r="B671" s="232"/>
      <c r="C671" s="233"/>
      <c r="D671" s="234" t="s">
        <v>152</v>
      </c>
      <c r="E671" s="235" t="s">
        <v>19</v>
      </c>
      <c r="F671" s="236" t="s">
        <v>208</v>
      </c>
      <c r="G671" s="233"/>
      <c r="H671" s="235" t="s">
        <v>19</v>
      </c>
      <c r="I671" s="237"/>
      <c r="J671" s="233"/>
      <c r="K671" s="233"/>
      <c r="L671" s="238"/>
      <c r="M671" s="239"/>
      <c r="N671" s="240"/>
      <c r="O671" s="240"/>
      <c r="P671" s="240"/>
      <c r="Q671" s="240"/>
      <c r="R671" s="240"/>
      <c r="S671" s="240"/>
      <c r="T671" s="241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2" t="s">
        <v>152</v>
      </c>
      <c r="AU671" s="242" t="s">
        <v>86</v>
      </c>
      <c r="AV671" s="13" t="s">
        <v>84</v>
      </c>
      <c r="AW671" s="13" t="s">
        <v>35</v>
      </c>
      <c r="AX671" s="13" t="s">
        <v>76</v>
      </c>
      <c r="AY671" s="242" t="s">
        <v>140</v>
      </c>
    </row>
    <row r="672" s="14" customFormat="1">
      <c r="A672" s="14"/>
      <c r="B672" s="243"/>
      <c r="C672" s="244"/>
      <c r="D672" s="234" t="s">
        <v>152</v>
      </c>
      <c r="E672" s="245" t="s">
        <v>19</v>
      </c>
      <c r="F672" s="246" t="s">
        <v>348</v>
      </c>
      <c r="G672" s="244"/>
      <c r="H672" s="247">
        <v>18.550000000000001</v>
      </c>
      <c r="I672" s="248"/>
      <c r="J672" s="244"/>
      <c r="K672" s="244"/>
      <c r="L672" s="249"/>
      <c r="M672" s="250"/>
      <c r="N672" s="251"/>
      <c r="O672" s="251"/>
      <c r="P672" s="251"/>
      <c r="Q672" s="251"/>
      <c r="R672" s="251"/>
      <c r="S672" s="251"/>
      <c r="T672" s="252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3" t="s">
        <v>152</v>
      </c>
      <c r="AU672" s="253" t="s">
        <v>86</v>
      </c>
      <c r="AV672" s="14" t="s">
        <v>86</v>
      </c>
      <c r="AW672" s="14" t="s">
        <v>35</v>
      </c>
      <c r="AX672" s="14" t="s">
        <v>76</v>
      </c>
      <c r="AY672" s="253" t="s">
        <v>140</v>
      </c>
    </row>
    <row r="673" s="13" customFormat="1">
      <c r="A673" s="13"/>
      <c r="B673" s="232"/>
      <c r="C673" s="233"/>
      <c r="D673" s="234" t="s">
        <v>152</v>
      </c>
      <c r="E673" s="235" t="s">
        <v>19</v>
      </c>
      <c r="F673" s="236" t="s">
        <v>290</v>
      </c>
      <c r="G673" s="233"/>
      <c r="H673" s="235" t="s">
        <v>19</v>
      </c>
      <c r="I673" s="237"/>
      <c r="J673" s="233"/>
      <c r="K673" s="233"/>
      <c r="L673" s="238"/>
      <c r="M673" s="239"/>
      <c r="N673" s="240"/>
      <c r="O673" s="240"/>
      <c r="P673" s="240"/>
      <c r="Q673" s="240"/>
      <c r="R673" s="240"/>
      <c r="S673" s="240"/>
      <c r="T673" s="241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2" t="s">
        <v>152</v>
      </c>
      <c r="AU673" s="242" t="s">
        <v>86</v>
      </c>
      <c r="AV673" s="13" t="s">
        <v>84</v>
      </c>
      <c r="AW673" s="13" t="s">
        <v>35</v>
      </c>
      <c r="AX673" s="13" t="s">
        <v>76</v>
      </c>
      <c r="AY673" s="242" t="s">
        <v>140</v>
      </c>
    </row>
    <row r="674" s="14" customFormat="1">
      <c r="A674" s="14"/>
      <c r="B674" s="243"/>
      <c r="C674" s="244"/>
      <c r="D674" s="234" t="s">
        <v>152</v>
      </c>
      <c r="E674" s="245" t="s">
        <v>19</v>
      </c>
      <c r="F674" s="246" t="s">
        <v>1432</v>
      </c>
      <c r="G674" s="244"/>
      <c r="H674" s="247">
        <v>47.911999999999999</v>
      </c>
      <c r="I674" s="248"/>
      <c r="J674" s="244"/>
      <c r="K674" s="244"/>
      <c r="L674" s="249"/>
      <c r="M674" s="250"/>
      <c r="N674" s="251"/>
      <c r="O674" s="251"/>
      <c r="P674" s="251"/>
      <c r="Q674" s="251"/>
      <c r="R674" s="251"/>
      <c r="S674" s="251"/>
      <c r="T674" s="252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3" t="s">
        <v>152</v>
      </c>
      <c r="AU674" s="253" t="s">
        <v>86</v>
      </c>
      <c r="AV674" s="14" t="s">
        <v>86</v>
      </c>
      <c r="AW674" s="14" t="s">
        <v>35</v>
      </c>
      <c r="AX674" s="14" t="s">
        <v>76</v>
      </c>
      <c r="AY674" s="253" t="s">
        <v>140</v>
      </c>
    </row>
    <row r="675" s="13" customFormat="1">
      <c r="A675" s="13"/>
      <c r="B675" s="232"/>
      <c r="C675" s="233"/>
      <c r="D675" s="234" t="s">
        <v>152</v>
      </c>
      <c r="E675" s="235" t="s">
        <v>19</v>
      </c>
      <c r="F675" s="236" t="s">
        <v>210</v>
      </c>
      <c r="G675" s="233"/>
      <c r="H675" s="235" t="s">
        <v>19</v>
      </c>
      <c r="I675" s="237"/>
      <c r="J675" s="233"/>
      <c r="K675" s="233"/>
      <c r="L675" s="238"/>
      <c r="M675" s="239"/>
      <c r="N675" s="240"/>
      <c r="O675" s="240"/>
      <c r="P675" s="240"/>
      <c r="Q675" s="240"/>
      <c r="R675" s="240"/>
      <c r="S675" s="240"/>
      <c r="T675" s="241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2" t="s">
        <v>152</v>
      </c>
      <c r="AU675" s="242" t="s">
        <v>86</v>
      </c>
      <c r="AV675" s="13" t="s">
        <v>84</v>
      </c>
      <c r="AW675" s="13" t="s">
        <v>35</v>
      </c>
      <c r="AX675" s="13" t="s">
        <v>76</v>
      </c>
      <c r="AY675" s="242" t="s">
        <v>140</v>
      </c>
    </row>
    <row r="676" s="14" customFormat="1">
      <c r="A676" s="14"/>
      <c r="B676" s="243"/>
      <c r="C676" s="244"/>
      <c r="D676" s="234" t="s">
        <v>152</v>
      </c>
      <c r="E676" s="245" t="s">
        <v>19</v>
      </c>
      <c r="F676" s="246" t="s">
        <v>350</v>
      </c>
      <c r="G676" s="244"/>
      <c r="H676" s="247">
        <v>22.219999999999999</v>
      </c>
      <c r="I676" s="248"/>
      <c r="J676" s="244"/>
      <c r="K676" s="244"/>
      <c r="L676" s="249"/>
      <c r="M676" s="250"/>
      <c r="N676" s="251"/>
      <c r="O676" s="251"/>
      <c r="P676" s="251"/>
      <c r="Q676" s="251"/>
      <c r="R676" s="251"/>
      <c r="S676" s="251"/>
      <c r="T676" s="252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3" t="s">
        <v>152</v>
      </c>
      <c r="AU676" s="253" t="s">
        <v>86</v>
      </c>
      <c r="AV676" s="14" t="s">
        <v>86</v>
      </c>
      <c r="AW676" s="14" t="s">
        <v>35</v>
      </c>
      <c r="AX676" s="14" t="s">
        <v>76</v>
      </c>
      <c r="AY676" s="253" t="s">
        <v>140</v>
      </c>
    </row>
    <row r="677" s="13" customFormat="1">
      <c r="A677" s="13"/>
      <c r="B677" s="232"/>
      <c r="C677" s="233"/>
      <c r="D677" s="234" t="s">
        <v>152</v>
      </c>
      <c r="E677" s="235" t="s">
        <v>19</v>
      </c>
      <c r="F677" s="236" t="s">
        <v>233</v>
      </c>
      <c r="G677" s="233"/>
      <c r="H677" s="235" t="s">
        <v>19</v>
      </c>
      <c r="I677" s="237"/>
      <c r="J677" s="233"/>
      <c r="K677" s="233"/>
      <c r="L677" s="238"/>
      <c r="M677" s="239"/>
      <c r="N677" s="240"/>
      <c r="O677" s="240"/>
      <c r="P677" s="240"/>
      <c r="Q677" s="240"/>
      <c r="R677" s="240"/>
      <c r="S677" s="240"/>
      <c r="T677" s="241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2" t="s">
        <v>152</v>
      </c>
      <c r="AU677" s="242" t="s">
        <v>86</v>
      </c>
      <c r="AV677" s="13" t="s">
        <v>84</v>
      </c>
      <c r="AW677" s="13" t="s">
        <v>35</v>
      </c>
      <c r="AX677" s="13" t="s">
        <v>76</v>
      </c>
      <c r="AY677" s="242" t="s">
        <v>140</v>
      </c>
    </row>
    <row r="678" s="14" customFormat="1">
      <c r="A678" s="14"/>
      <c r="B678" s="243"/>
      <c r="C678" s="244"/>
      <c r="D678" s="234" t="s">
        <v>152</v>
      </c>
      <c r="E678" s="245" t="s">
        <v>19</v>
      </c>
      <c r="F678" s="246" t="s">
        <v>1433</v>
      </c>
      <c r="G678" s="244"/>
      <c r="H678" s="247">
        <v>56.847999999999999</v>
      </c>
      <c r="I678" s="248"/>
      <c r="J678" s="244"/>
      <c r="K678" s="244"/>
      <c r="L678" s="249"/>
      <c r="M678" s="250"/>
      <c r="N678" s="251"/>
      <c r="O678" s="251"/>
      <c r="P678" s="251"/>
      <c r="Q678" s="251"/>
      <c r="R678" s="251"/>
      <c r="S678" s="251"/>
      <c r="T678" s="252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3" t="s">
        <v>152</v>
      </c>
      <c r="AU678" s="253" t="s">
        <v>86</v>
      </c>
      <c r="AV678" s="14" t="s">
        <v>86</v>
      </c>
      <c r="AW678" s="14" t="s">
        <v>35</v>
      </c>
      <c r="AX678" s="14" t="s">
        <v>76</v>
      </c>
      <c r="AY678" s="253" t="s">
        <v>140</v>
      </c>
    </row>
    <row r="679" s="13" customFormat="1">
      <c r="A679" s="13"/>
      <c r="B679" s="232"/>
      <c r="C679" s="233"/>
      <c r="D679" s="234" t="s">
        <v>152</v>
      </c>
      <c r="E679" s="235" t="s">
        <v>19</v>
      </c>
      <c r="F679" s="236" t="s">
        <v>1434</v>
      </c>
      <c r="G679" s="233"/>
      <c r="H679" s="235" t="s">
        <v>19</v>
      </c>
      <c r="I679" s="237"/>
      <c r="J679" s="233"/>
      <c r="K679" s="233"/>
      <c r="L679" s="238"/>
      <c r="M679" s="239"/>
      <c r="N679" s="240"/>
      <c r="O679" s="240"/>
      <c r="P679" s="240"/>
      <c r="Q679" s="240"/>
      <c r="R679" s="240"/>
      <c r="S679" s="240"/>
      <c r="T679" s="241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2" t="s">
        <v>152</v>
      </c>
      <c r="AU679" s="242" t="s">
        <v>86</v>
      </c>
      <c r="AV679" s="13" t="s">
        <v>84</v>
      </c>
      <c r="AW679" s="13" t="s">
        <v>35</v>
      </c>
      <c r="AX679" s="13" t="s">
        <v>76</v>
      </c>
      <c r="AY679" s="242" t="s">
        <v>140</v>
      </c>
    </row>
    <row r="680" s="14" customFormat="1">
      <c r="A680" s="14"/>
      <c r="B680" s="243"/>
      <c r="C680" s="244"/>
      <c r="D680" s="234" t="s">
        <v>152</v>
      </c>
      <c r="E680" s="245" t="s">
        <v>19</v>
      </c>
      <c r="F680" s="246" t="s">
        <v>352</v>
      </c>
      <c r="G680" s="244"/>
      <c r="H680" s="247">
        <v>8.4299999999999997</v>
      </c>
      <c r="I680" s="248"/>
      <c r="J680" s="244"/>
      <c r="K680" s="244"/>
      <c r="L680" s="249"/>
      <c r="M680" s="250"/>
      <c r="N680" s="251"/>
      <c r="O680" s="251"/>
      <c r="P680" s="251"/>
      <c r="Q680" s="251"/>
      <c r="R680" s="251"/>
      <c r="S680" s="251"/>
      <c r="T680" s="252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3" t="s">
        <v>152</v>
      </c>
      <c r="AU680" s="253" t="s">
        <v>86</v>
      </c>
      <c r="AV680" s="14" t="s">
        <v>86</v>
      </c>
      <c r="AW680" s="14" t="s">
        <v>35</v>
      </c>
      <c r="AX680" s="14" t="s">
        <v>76</v>
      </c>
      <c r="AY680" s="253" t="s">
        <v>140</v>
      </c>
    </row>
    <row r="681" s="13" customFormat="1">
      <c r="A681" s="13"/>
      <c r="B681" s="232"/>
      <c r="C681" s="233"/>
      <c r="D681" s="234" t="s">
        <v>152</v>
      </c>
      <c r="E681" s="235" t="s">
        <v>19</v>
      </c>
      <c r="F681" s="236" t="s">
        <v>1435</v>
      </c>
      <c r="G681" s="233"/>
      <c r="H681" s="235" t="s">
        <v>19</v>
      </c>
      <c r="I681" s="237"/>
      <c r="J681" s="233"/>
      <c r="K681" s="233"/>
      <c r="L681" s="238"/>
      <c r="M681" s="239"/>
      <c r="N681" s="240"/>
      <c r="O681" s="240"/>
      <c r="P681" s="240"/>
      <c r="Q681" s="240"/>
      <c r="R681" s="240"/>
      <c r="S681" s="240"/>
      <c r="T681" s="241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2" t="s">
        <v>152</v>
      </c>
      <c r="AU681" s="242" t="s">
        <v>86</v>
      </c>
      <c r="AV681" s="13" t="s">
        <v>84</v>
      </c>
      <c r="AW681" s="13" t="s">
        <v>35</v>
      </c>
      <c r="AX681" s="13" t="s">
        <v>76</v>
      </c>
      <c r="AY681" s="242" t="s">
        <v>140</v>
      </c>
    </row>
    <row r="682" s="14" customFormat="1">
      <c r="A682" s="14"/>
      <c r="B682" s="243"/>
      <c r="C682" s="244"/>
      <c r="D682" s="234" t="s">
        <v>152</v>
      </c>
      <c r="E682" s="245" t="s">
        <v>19</v>
      </c>
      <c r="F682" s="246" t="s">
        <v>1436</v>
      </c>
      <c r="G682" s="244"/>
      <c r="H682" s="247">
        <v>20.736000000000001</v>
      </c>
      <c r="I682" s="248"/>
      <c r="J682" s="244"/>
      <c r="K682" s="244"/>
      <c r="L682" s="249"/>
      <c r="M682" s="250"/>
      <c r="N682" s="251"/>
      <c r="O682" s="251"/>
      <c r="P682" s="251"/>
      <c r="Q682" s="251"/>
      <c r="R682" s="251"/>
      <c r="S682" s="251"/>
      <c r="T682" s="252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3" t="s">
        <v>152</v>
      </c>
      <c r="AU682" s="253" t="s">
        <v>86</v>
      </c>
      <c r="AV682" s="14" t="s">
        <v>86</v>
      </c>
      <c r="AW682" s="14" t="s">
        <v>35</v>
      </c>
      <c r="AX682" s="14" t="s">
        <v>76</v>
      </c>
      <c r="AY682" s="253" t="s">
        <v>140</v>
      </c>
    </row>
    <row r="683" s="13" customFormat="1">
      <c r="A683" s="13"/>
      <c r="B683" s="232"/>
      <c r="C683" s="233"/>
      <c r="D683" s="234" t="s">
        <v>152</v>
      </c>
      <c r="E683" s="235" t="s">
        <v>19</v>
      </c>
      <c r="F683" s="236" t="s">
        <v>1437</v>
      </c>
      <c r="G683" s="233"/>
      <c r="H683" s="235" t="s">
        <v>19</v>
      </c>
      <c r="I683" s="237"/>
      <c r="J683" s="233"/>
      <c r="K683" s="233"/>
      <c r="L683" s="238"/>
      <c r="M683" s="239"/>
      <c r="N683" s="240"/>
      <c r="O683" s="240"/>
      <c r="P683" s="240"/>
      <c r="Q683" s="240"/>
      <c r="R683" s="240"/>
      <c r="S683" s="240"/>
      <c r="T683" s="241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2" t="s">
        <v>152</v>
      </c>
      <c r="AU683" s="242" t="s">
        <v>86</v>
      </c>
      <c r="AV683" s="13" t="s">
        <v>84</v>
      </c>
      <c r="AW683" s="13" t="s">
        <v>35</v>
      </c>
      <c r="AX683" s="13" t="s">
        <v>76</v>
      </c>
      <c r="AY683" s="242" t="s">
        <v>140</v>
      </c>
    </row>
    <row r="684" s="14" customFormat="1">
      <c r="A684" s="14"/>
      <c r="B684" s="243"/>
      <c r="C684" s="244"/>
      <c r="D684" s="234" t="s">
        <v>152</v>
      </c>
      <c r="E684" s="245" t="s">
        <v>19</v>
      </c>
      <c r="F684" s="246" t="s">
        <v>354</v>
      </c>
      <c r="G684" s="244"/>
      <c r="H684" s="247">
        <v>12.85</v>
      </c>
      <c r="I684" s="248"/>
      <c r="J684" s="244"/>
      <c r="K684" s="244"/>
      <c r="L684" s="249"/>
      <c r="M684" s="250"/>
      <c r="N684" s="251"/>
      <c r="O684" s="251"/>
      <c r="P684" s="251"/>
      <c r="Q684" s="251"/>
      <c r="R684" s="251"/>
      <c r="S684" s="251"/>
      <c r="T684" s="252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3" t="s">
        <v>152</v>
      </c>
      <c r="AU684" s="253" t="s">
        <v>86</v>
      </c>
      <c r="AV684" s="14" t="s">
        <v>86</v>
      </c>
      <c r="AW684" s="14" t="s">
        <v>35</v>
      </c>
      <c r="AX684" s="14" t="s">
        <v>76</v>
      </c>
      <c r="AY684" s="253" t="s">
        <v>140</v>
      </c>
    </row>
    <row r="685" s="13" customFormat="1">
      <c r="A685" s="13"/>
      <c r="B685" s="232"/>
      <c r="C685" s="233"/>
      <c r="D685" s="234" t="s">
        <v>152</v>
      </c>
      <c r="E685" s="235" t="s">
        <v>19</v>
      </c>
      <c r="F685" s="236" t="s">
        <v>1438</v>
      </c>
      <c r="G685" s="233"/>
      <c r="H685" s="235" t="s">
        <v>19</v>
      </c>
      <c r="I685" s="237"/>
      <c r="J685" s="233"/>
      <c r="K685" s="233"/>
      <c r="L685" s="238"/>
      <c r="M685" s="239"/>
      <c r="N685" s="240"/>
      <c r="O685" s="240"/>
      <c r="P685" s="240"/>
      <c r="Q685" s="240"/>
      <c r="R685" s="240"/>
      <c r="S685" s="240"/>
      <c r="T685" s="241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2" t="s">
        <v>152</v>
      </c>
      <c r="AU685" s="242" t="s">
        <v>86</v>
      </c>
      <c r="AV685" s="13" t="s">
        <v>84</v>
      </c>
      <c r="AW685" s="13" t="s">
        <v>35</v>
      </c>
      <c r="AX685" s="13" t="s">
        <v>76</v>
      </c>
      <c r="AY685" s="242" t="s">
        <v>140</v>
      </c>
    </row>
    <row r="686" s="14" customFormat="1">
      <c r="A686" s="14"/>
      <c r="B686" s="243"/>
      <c r="C686" s="244"/>
      <c r="D686" s="234" t="s">
        <v>152</v>
      </c>
      <c r="E686" s="245" t="s">
        <v>19</v>
      </c>
      <c r="F686" s="246" t="s">
        <v>1439</v>
      </c>
      <c r="G686" s="244"/>
      <c r="H686" s="247">
        <v>30.015999999999998</v>
      </c>
      <c r="I686" s="248"/>
      <c r="J686" s="244"/>
      <c r="K686" s="244"/>
      <c r="L686" s="249"/>
      <c r="M686" s="250"/>
      <c r="N686" s="251"/>
      <c r="O686" s="251"/>
      <c r="P686" s="251"/>
      <c r="Q686" s="251"/>
      <c r="R686" s="251"/>
      <c r="S686" s="251"/>
      <c r="T686" s="252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3" t="s">
        <v>152</v>
      </c>
      <c r="AU686" s="253" t="s">
        <v>86</v>
      </c>
      <c r="AV686" s="14" t="s">
        <v>86</v>
      </c>
      <c r="AW686" s="14" t="s">
        <v>35</v>
      </c>
      <c r="AX686" s="14" t="s">
        <v>76</v>
      </c>
      <c r="AY686" s="253" t="s">
        <v>140</v>
      </c>
    </row>
    <row r="687" s="13" customFormat="1">
      <c r="A687" s="13"/>
      <c r="B687" s="232"/>
      <c r="C687" s="233"/>
      <c r="D687" s="234" t="s">
        <v>152</v>
      </c>
      <c r="E687" s="235" t="s">
        <v>19</v>
      </c>
      <c r="F687" s="236" t="s">
        <v>1440</v>
      </c>
      <c r="G687" s="233"/>
      <c r="H687" s="235" t="s">
        <v>19</v>
      </c>
      <c r="I687" s="237"/>
      <c r="J687" s="233"/>
      <c r="K687" s="233"/>
      <c r="L687" s="238"/>
      <c r="M687" s="239"/>
      <c r="N687" s="240"/>
      <c r="O687" s="240"/>
      <c r="P687" s="240"/>
      <c r="Q687" s="240"/>
      <c r="R687" s="240"/>
      <c r="S687" s="240"/>
      <c r="T687" s="241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2" t="s">
        <v>152</v>
      </c>
      <c r="AU687" s="242" t="s">
        <v>86</v>
      </c>
      <c r="AV687" s="13" t="s">
        <v>84</v>
      </c>
      <c r="AW687" s="13" t="s">
        <v>35</v>
      </c>
      <c r="AX687" s="13" t="s">
        <v>76</v>
      </c>
      <c r="AY687" s="242" t="s">
        <v>140</v>
      </c>
    </row>
    <row r="688" s="14" customFormat="1">
      <c r="A688" s="14"/>
      <c r="B688" s="243"/>
      <c r="C688" s="244"/>
      <c r="D688" s="234" t="s">
        <v>152</v>
      </c>
      <c r="E688" s="245" t="s">
        <v>19</v>
      </c>
      <c r="F688" s="246" t="s">
        <v>356</v>
      </c>
      <c r="G688" s="244"/>
      <c r="H688" s="247">
        <v>8.6500000000000004</v>
      </c>
      <c r="I688" s="248"/>
      <c r="J688" s="244"/>
      <c r="K688" s="244"/>
      <c r="L688" s="249"/>
      <c r="M688" s="250"/>
      <c r="N688" s="251"/>
      <c r="O688" s="251"/>
      <c r="P688" s="251"/>
      <c r="Q688" s="251"/>
      <c r="R688" s="251"/>
      <c r="S688" s="251"/>
      <c r="T688" s="252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3" t="s">
        <v>152</v>
      </c>
      <c r="AU688" s="253" t="s">
        <v>86</v>
      </c>
      <c r="AV688" s="14" t="s">
        <v>86</v>
      </c>
      <c r="AW688" s="14" t="s">
        <v>35</v>
      </c>
      <c r="AX688" s="14" t="s">
        <v>76</v>
      </c>
      <c r="AY688" s="253" t="s">
        <v>140</v>
      </c>
    </row>
    <row r="689" s="13" customFormat="1">
      <c r="A689" s="13"/>
      <c r="B689" s="232"/>
      <c r="C689" s="233"/>
      <c r="D689" s="234" t="s">
        <v>152</v>
      </c>
      <c r="E689" s="235" t="s">
        <v>19</v>
      </c>
      <c r="F689" s="236" t="s">
        <v>1441</v>
      </c>
      <c r="G689" s="233"/>
      <c r="H689" s="235" t="s">
        <v>19</v>
      </c>
      <c r="I689" s="237"/>
      <c r="J689" s="233"/>
      <c r="K689" s="233"/>
      <c r="L689" s="238"/>
      <c r="M689" s="239"/>
      <c r="N689" s="240"/>
      <c r="O689" s="240"/>
      <c r="P689" s="240"/>
      <c r="Q689" s="240"/>
      <c r="R689" s="240"/>
      <c r="S689" s="240"/>
      <c r="T689" s="24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2" t="s">
        <v>152</v>
      </c>
      <c r="AU689" s="242" t="s">
        <v>86</v>
      </c>
      <c r="AV689" s="13" t="s">
        <v>84</v>
      </c>
      <c r="AW689" s="13" t="s">
        <v>35</v>
      </c>
      <c r="AX689" s="13" t="s">
        <v>76</v>
      </c>
      <c r="AY689" s="242" t="s">
        <v>140</v>
      </c>
    </row>
    <row r="690" s="14" customFormat="1">
      <c r="A690" s="14"/>
      <c r="B690" s="243"/>
      <c r="C690" s="244"/>
      <c r="D690" s="234" t="s">
        <v>152</v>
      </c>
      <c r="E690" s="245" t="s">
        <v>19</v>
      </c>
      <c r="F690" s="246" t="s">
        <v>1442</v>
      </c>
      <c r="G690" s="244"/>
      <c r="H690" s="247">
        <v>21.059999999999999</v>
      </c>
      <c r="I690" s="248"/>
      <c r="J690" s="244"/>
      <c r="K690" s="244"/>
      <c r="L690" s="249"/>
      <c r="M690" s="250"/>
      <c r="N690" s="251"/>
      <c r="O690" s="251"/>
      <c r="P690" s="251"/>
      <c r="Q690" s="251"/>
      <c r="R690" s="251"/>
      <c r="S690" s="251"/>
      <c r="T690" s="252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3" t="s">
        <v>152</v>
      </c>
      <c r="AU690" s="253" t="s">
        <v>86</v>
      </c>
      <c r="AV690" s="14" t="s">
        <v>86</v>
      </c>
      <c r="AW690" s="14" t="s">
        <v>35</v>
      </c>
      <c r="AX690" s="14" t="s">
        <v>76</v>
      </c>
      <c r="AY690" s="253" t="s">
        <v>140</v>
      </c>
    </row>
    <row r="691" s="13" customFormat="1">
      <c r="A691" s="13"/>
      <c r="B691" s="232"/>
      <c r="C691" s="233"/>
      <c r="D691" s="234" t="s">
        <v>152</v>
      </c>
      <c r="E691" s="235" t="s">
        <v>19</v>
      </c>
      <c r="F691" s="236" t="s">
        <v>212</v>
      </c>
      <c r="G691" s="233"/>
      <c r="H691" s="235" t="s">
        <v>19</v>
      </c>
      <c r="I691" s="237"/>
      <c r="J691" s="233"/>
      <c r="K691" s="233"/>
      <c r="L691" s="238"/>
      <c r="M691" s="239"/>
      <c r="N691" s="240"/>
      <c r="O691" s="240"/>
      <c r="P691" s="240"/>
      <c r="Q691" s="240"/>
      <c r="R691" s="240"/>
      <c r="S691" s="240"/>
      <c r="T691" s="241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2" t="s">
        <v>152</v>
      </c>
      <c r="AU691" s="242" t="s">
        <v>86</v>
      </c>
      <c r="AV691" s="13" t="s">
        <v>84</v>
      </c>
      <c r="AW691" s="13" t="s">
        <v>35</v>
      </c>
      <c r="AX691" s="13" t="s">
        <v>76</v>
      </c>
      <c r="AY691" s="242" t="s">
        <v>140</v>
      </c>
    </row>
    <row r="692" s="14" customFormat="1">
      <c r="A692" s="14"/>
      <c r="B692" s="243"/>
      <c r="C692" s="244"/>
      <c r="D692" s="234" t="s">
        <v>152</v>
      </c>
      <c r="E692" s="245" t="s">
        <v>19</v>
      </c>
      <c r="F692" s="246" t="s">
        <v>358</v>
      </c>
      <c r="G692" s="244"/>
      <c r="H692" s="247">
        <v>12.9</v>
      </c>
      <c r="I692" s="248"/>
      <c r="J692" s="244"/>
      <c r="K692" s="244"/>
      <c r="L692" s="249"/>
      <c r="M692" s="250"/>
      <c r="N692" s="251"/>
      <c r="O692" s="251"/>
      <c r="P692" s="251"/>
      <c r="Q692" s="251"/>
      <c r="R692" s="251"/>
      <c r="S692" s="251"/>
      <c r="T692" s="252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3" t="s">
        <v>152</v>
      </c>
      <c r="AU692" s="253" t="s">
        <v>86</v>
      </c>
      <c r="AV692" s="14" t="s">
        <v>86</v>
      </c>
      <c r="AW692" s="14" t="s">
        <v>35</v>
      </c>
      <c r="AX692" s="14" t="s">
        <v>76</v>
      </c>
      <c r="AY692" s="253" t="s">
        <v>140</v>
      </c>
    </row>
    <row r="693" s="13" customFormat="1">
      <c r="A693" s="13"/>
      <c r="B693" s="232"/>
      <c r="C693" s="233"/>
      <c r="D693" s="234" t="s">
        <v>152</v>
      </c>
      <c r="E693" s="235" t="s">
        <v>19</v>
      </c>
      <c r="F693" s="236" t="s">
        <v>293</v>
      </c>
      <c r="G693" s="233"/>
      <c r="H693" s="235" t="s">
        <v>19</v>
      </c>
      <c r="I693" s="237"/>
      <c r="J693" s="233"/>
      <c r="K693" s="233"/>
      <c r="L693" s="238"/>
      <c r="M693" s="239"/>
      <c r="N693" s="240"/>
      <c r="O693" s="240"/>
      <c r="P693" s="240"/>
      <c r="Q693" s="240"/>
      <c r="R693" s="240"/>
      <c r="S693" s="240"/>
      <c r="T693" s="241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2" t="s">
        <v>152</v>
      </c>
      <c r="AU693" s="242" t="s">
        <v>86</v>
      </c>
      <c r="AV693" s="13" t="s">
        <v>84</v>
      </c>
      <c r="AW693" s="13" t="s">
        <v>35</v>
      </c>
      <c r="AX693" s="13" t="s">
        <v>76</v>
      </c>
      <c r="AY693" s="242" t="s">
        <v>140</v>
      </c>
    </row>
    <row r="694" s="14" customFormat="1">
      <c r="A694" s="14"/>
      <c r="B694" s="243"/>
      <c r="C694" s="244"/>
      <c r="D694" s="234" t="s">
        <v>152</v>
      </c>
      <c r="E694" s="245" t="s">
        <v>19</v>
      </c>
      <c r="F694" s="246" t="s">
        <v>1443</v>
      </c>
      <c r="G694" s="244"/>
      <c r="H694" s="247">
        <v>34.048000000000002</v>
      </c>
      <c r="I694" s="248"/>
      <c r="J694" s="244"/>
      <c r="K694" s="244"/>
      <c r="L694" s="249"/>
      <c r="M694" s="250"/>
      <c r="N694" s="251"/>
      <c r="O694" s="251"/>
      <c r="P694" s="251"/>
      <c r="Q694" s="251"/>
      <c r="R694" s="251"/>
      <c r="S694" s="251"/>
      <c r="T694" s="252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3" t="s">
        <v>152</v>
      </c>
      <c r="AU694" s="253" t="s">
        <v>86</v>
      </c>
      <c r="AV694" s="14" t="s">
        <v>86</v>
      </c>
      <c r="AW694" s="14" t="s">
        <v>35</v>
      </c>
      <c r="AX694" s="14" t="s">
        <v>76</v>
      </c>
      <c r="AY694" s="253" t="s">
        <v>140</v>
      </c>
    </row>
    <row r="695" s="15" customFormat="1">
      <c r="A695" s="15"/>
      <c r="B695" s="254"/>
      <c r="C695" s="255"/>
      <c r="D695" s="234" t="s">
        <v>152</v>
      </c>
      <c r="E695" s="256" t="s">
        <v>19</v>
      </c>
      <c r="F695" s="257" t="s">
        <v>162</v>
      </c>
      <c r="G695" s="255"/>
      <c r="H695" s="258">
        <v>2650.5619999999999</v>
      </c>
      <c r="I695" s="259"/>
      <c r="J695" s="255"/>
      <c r="K695" s="255"/>
      <c r="L695" s="260"/>
      <c r="M695" s="261"/>
      <c r="N695" s="262"/>
      <c r="O695" s="262"/>
      <c r="P695" s="262"/>
      <c r="Q695" s="262"/>
      <c r="R695" s="262"/>
      <c r="S695" s="262"/>
      <c r="T695" s="263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64" t="s">
        <v>152</v>
      </c>
      <c r="AU695" s="264" t="s">
        <v>86</v>
      </c>
      <c r="AV695" s="15" t="s">
        <v>148</v>
      </c>
      <c r="AW695" s="15" t="s">
        <v>35</v>
      </c>
      <c r="AX695" s="15" t="s">
        <v>84</v>
      </c>
      <c r="AY695" s="264" t="s">
        <v>140</v>
      </c>
    </row>
    <row r="696" s="2" customFormat="1" ht="24.15" customHeight="1">
      <c r="A696" s="40"/>
      <c r="B696" s="41"/>
      <c r="C696" s="214" t="s">
        <v>436</v>
      </c>
      <c r="D696" s="214" t="s">
        <v>143</v>
      </c>
      <c r="E696" s="215" t="s">
        <v>1451</v>
      </c>
      <c r="F696" s="216" t="s">
        <v>1452</v>
      </c>
      <c r="G696" s="217" t="s">
        <v>146</v>
      </c>
      <c r="H696" s="218">
        <v>2650.5619999999999</v>
      </c>
      <c r="I696" s="219"/>
      <c r="J696" s="220">
        <f>ROUND(I696*H696,2)</f>
        <v>0</v>
      </c>
      <c r="K696" s="216" t="s">
        <v>19</v>
      </c>
      <c r="L696" s="46"/>
      <c r="M696" s="221" t="s">
        <v>19</v>
      </c>
      <c r="N696" s="222" t="s">
        <v>47</v>
      </c>
      <c r="O696" s="86"/>
      <c r="P696" s="223">
        <f>O696*H696</f>
        <v>0</v>
      </c>
      <c r="Q696" s="223">
        <v>0.00032000000000000003</v>
      </c>
      <c r="R696" s="223">
        <f>Q696*H696</f>
        <v>0.84817984000000002</v>
      </c>
      <c r="S696" s="223">
        <v>0</v>
      </c>
      <c r="T696" s="224">
        <f>S696*H696</f>
        <v>0</v>
      </c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R696" s="225" t="s">
        <v>418</v>
      </c>
      <c r="AT696" s="225" t="s">
        <v>143</v>
      </c>
      <c r="AU696" s="225" t="s">
        <v>86</v>
      </c>
      <c r="AY696" s="19" t="s">
        <v>140</v>
      </c>
      <c r="BE696" s="226">
        <f>IF(N696="základní",J696,0)</f>
        <v>0</v>
      </c>
      <c r="BF696" s="226">
        <f>IF(N696="snížená",J696,0)</f>
        <v>0</v>
      </c>
      <c r="BG696" s="226">
        <f>IF(N696="zákl. přenesená",J696,0)</f>
        <v>0</v>
      </c>
      <c r="BH696" s="226">
        <f>IF(N696="sníž. přenesená",J696,0)</f>
        <v>0</v>
      </c>
      <c r="BI696" s="226">
        <f>IF(N696="nulová",J696,0)</f>
        <v>0</v>
      </c>
      <c r="BJ696" s="19" t="s">
        <v>84</v>
      </c>
      <c r="BK696" s="226">
        <f>ROUND(I696*H696,2)</f>
        <v>0</v>
      </c>
      <c r="BL696" s="19" t="s">
        <v>418</v>
      </c>
      <c r="BM696" s="225" t="s">
        <v>1453</v>
      </c>
    </row>
    <row r="697" s="13" customFormat="1">
      <c r="A697" s="13"/>
      <c r="B697" s="232"/>
      <c r="C697" s="233"/>
      <c r="D697" s="234" t="s">
        <v>152</v>
      </c>
      <c r="E697" s="235" t="s">
        <v>19</v>
      </c>
      <c r="F697" s="236" t="s">
        <v>253</v>
      </c>
      <c r="G697" s="233"/>
      <c r="H697" s="235" t="s">
        <v>19</v>
      </c>
      <c r="I697" s="237"/>
      <c r="J697" s="233"/>
      <c r="K697" s="233"/>
      <c r="L697" s="238"/>
      <c r="M697" s="239"/>
      <c r="N697" s="240"/>
      <c r="O697" s="240"/>
      <c r="P697" s="240"/>
      <c r="Q697" s="240"/>
      <c r="R697" s="240"/>
      <c r="S697" s="240"/>
      <c r="T697" s="241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2" t="s">
        <v>152</v>
      </c>
      <c r="AU697" s="242" t="s">
        <v>86</v>
      </c>
      <c r="AV697" s="13" t="s">
        <v>84</v>
      </c>
      <c r="AW697" s="13" t="s">
        <v>35</v>
      </c>
      <c r="AX697" s="13" t="s">
        <v>76</v>
      </c>
      <c r="AY697" s="242" t="s">
        <v>140</v>
      </c>
    </row>
    <row r="698" s="14" customFormat="1">
      <c r="A698" s="14"/>
      <c r="B698" s="243"/>
      <c r="C698" s="244"/>
      <c r="D698" s="234" t="s">
        <v>152</v>
      </c>
      <c r="E698" s="245" t="s">
        <v>19</v>
      </c>
      <c r="F698" s="246" t="s">
        <v>1406</v>
      </c>
      <c r="G698" s="244"/>
      <c r="H698" s="247">
        <v>82.079999999999998</v>
      </c>
      <c r="I698" s="248"/>
      <c r="J698" s="244"/>
      <c r="K698" s="244"/>
      <c r="L698" s="249"/>
      <c r="M698" s="250"/>
      <c r="N698" s="251"/>
      <c r="O698" s="251"/>
      <c r="P698" s="251"/>
      <c r="Q698" s="251"/>
      <c r="R698" s="251"/>
      <c r="S698" s="251"/>
      <c r="T698" s="252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3" t="s">
        <v>152</v>
      </c>
      <c r="AU698" s="253" t="s">
        <v>86</v>
      </c>
      <c r="AV698" s="14" t="s">
        <v>86</v>
      </c>
      <c r="AW698" s="14" t="s">
        <v>35</v>
      </c>
      <c r="AX698" s="14" t="s">
        <v>76</v>
      </c>
      <c r="AY698" s="253" t="s">
        <v>140</v>
      </c>
    </row>
    <row r="699" s="13" customFormat="1">
      <c r="A699" s="13"/>
      <c r="B699" s="232"/>
      <c r="C699" s="233"/>
      <c r="D699" s="234" t="s">
        <v>152</v>
      </c>
      <c r="E699" s="235" t="s">
        <v>19</v>
      </c>
      <c r="F699" s="236" t="s">
        <v>173</v>
      </c>
      <c r="G699" s="233"/>
      <c r="H699" s="235" t="s">
        <v>19</v>
      </c>
      <c r="I699" s="237"/>
      <c r="J699" s="233"/>
      <c r="K699" s="233"/>
      <c r="L699" s="238"/>
      <c r="M699" s="239"/>
      <c r="N699" s="240"/>
      <c r="O699" s="240"/>
      <c r="P699" s="240"/>
      <c r="Q699" s="240"/>
      <c r="R699" s="240"/>
      <c r="S699" s="240"/>
      <c r="T699" s="241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2" t="s">
        <v>152</v>
      </c>
      <c r="AU699" s="242" t="s">
        <v>86</v>
      </c>
      <c r="AV699" s="13" t="s">
        <v>84</v>
      </c>
      <c r="AW699" s="13" t="s">
        <v>35</v>
      </c>
      <c r="AX699" s="13" t="s">
        <v>76</v>
      </c>
      <c r="AY699" s="242" t="s">
        <v>140</v>
      </c>
    </row>
    <row r="700" s="14" customFormat="1">
      <c r="A700" s="14"/>
      <c r="B700" s="243"/>
      <c r="C700" s="244"/>
      <c r="D700" s="234" t="s">
        <v>152</v>
      </c>
      <c r="E700" s="245" t="s">
        <v>19</v>
      </c>
      <c r="F700" s="246" t="s">
        <v>303</v>
      </c>
      <c r="G700" s="244"/>
      <c r="H700" s="247">
        <v>1.6799999999999999</v>
      </c>
      <c r="I700" s="248"/>
      <c r="J700" s="244"/>
      <c r="K700" s="244"/>
      <c r="L700" s="249"/>
      <c r="M700" s="250"/>
      <c r="N700" s="251"/>
      <c r="O700" s="251"/>
      <c r="P700" s="251"/>
      <c r="Q700" s="251"/>
      <c r="R700" s="251"/>
      <c r="S700" s="251"/>
      <c r="T700" s="252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3" t="s">
        <v>152</v>
      </c>
      <c r="AU700" s="253" t="s">
        <v>86</v>
      </c>
      <c r="AV700" s="14" t="s">
        <v>86</v>
      </c>
      <c r="AW700" s="14" t="s">
        <v>35</v>
      </c>
      <c r="AX700" s="14" t="s">
        <v>76</v>
      </c>
      <c r="AY700" s="253" t="s">
        <v>140</v>
      </c>
    </row>
    <row r="701" s="13" customFormat="1">
      <c r="A701" s="13"/>
      <c r="B701" s="232"/>
      <c r="C701" s="233"/>
      <c r="D701" s="234" t="s">
        <v>152</v>
      </c>
      <c r="E701" s="235" t="s">
        <v>19</v>
      </c>
      <c r="F701" s="236" t="s">
        <v>255</v>
      </c>
      <c r="G701" s="233"/>
      <c r="H701" s="235" t="s">
        <v>19</v>
      </c>
      <c r="I701" s="237"/>
      <c r="J701" s="233"/>
      <c r="K701" s="233"/>
      <c r="L701" s="238"/>
      <c r="M701" s="239"/>
      <c r="N701" s="240"/>
      <c r="O701" s="240"/>
      <c r="P701" s="240"/>
      <c r="Q701" s="240"/>
      <c r="R701" s="240"/>
      <c r="S701" s="240"/>
      <c r="T701" s="241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2" t="s">
        <v>152</v>
      </c>
      <c r="AU701" s="242" t="s">
        <v>86</v>
      </c>
      <c r="AV701" s="13" t="s">
        <v>84</v>
      </c>
      <c r="AW701" s="13" t="s">
        <v>35</v>
      </c>
      <c r="AX701" s="13" t="s">
        <v>76</v>
      </c>
      <c r="AY701" s="242" t="s">
        <v>140</v>
      </c>
    </row>
    <row r="702" s="14" customFormat="1">
      <c r="A702" s="14"/>
      <c r="B702" s="243"/>
      <c r="C702" s="244"/>
      <c r="D702" s="234" t="s">
        <v>152</v>
      </c>
      <c r="E702" s="245" t="s">
        <v>19</v>
      </c>
      <c r="F702" s="246" t="s">
        <v>1407</v>
      </c>
      <c r="G702" s="244"/>
      <c r="H702" s="247">
        <v>17.472000000000001</v>
      </c>
      <c r="I702" s="248"/>
      <c r="J702" s="244"/>
      <c r="K702" s="244"/>
      <c r="L702" s="249"/>
      <c r="M702" s="250"/>
      <c r="N702" s="251"/>
      <c r="O702" s="251"/>
      <c r="P702" s="251"/>
      <c r="Q702" s="251"/>
      <c r="R702" s="251"/>
      <c r="S702" s="251"/>
      <c r="T702" s="252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3" t="s">
        <v>152</v>
      </c>
      <c r="AU702" s="253" t="s">
        <v>86</v>
      </c>
      <c r="AV702" s="14" t="s">
        <v>86</v>
      </c>
      <c r="AW702" s="14" t="s">
        <v>35</v>
      </c>
      <c r="AX702" s="14" t="s">
        <v>76</v>
      </c>
      <c r="AY702" s="253" t="s">
        <v>140</v>
      </c>
    </row>
    <row r="703" s="13" customFormat="1">
      <c r="A703" s="13"/>
      <c r="B703" s="232"/>
      <c r="C703" s="233"/>
      <c r="D703" s="234" t="s">
        <v>152</v>
      </c>
      <c r="E703" s="235" t="s">
        <v>19</v>
      </c>
      <c r="F703" s="236" t="s">
        <v>175</v>
      </c>
      <c r="G703" s="233"/>
      <c r="H703" s="235" t="s">
        <v>19</v>
      </c>
      <c r="I703" s="237"/>
      <c r="J703" s="233"/>
      <c r="K703" s="233"/>
      <c r="L703" s="238"/>
      <c r="M703" s="239"/>
      <c r="N703" s="240"/>
      <c r="O703" s="240"/>
      <c r="P703" s="240"/>
      <c r="Q703" s="240"/>
      <c r="R703" s="240"/>
      <c r="S703" s="240"/>
      <c r="T703" s="241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2" t="s">
        <v>152</v>
      </c>
      <c r="AU703" s="242" t="s">
        <v>86</v>
      </c>
      <c r="AV703" s="13" t="s">
        <v>84</v>
      </c>
      <c r="AW703" s="13" t="s">
        <v>35</v>
      </c>
      <c r="AX703" s="13" t="s">
        <v>76</v>
      </c>
      <c r="AY703" s="242" t="s">
        <v>140</v>
      </c>
    </row>
    <row r="704" s="14" customFormat="1">
      <c r="A704" s="14"/>
      <c r="B704" s="243"/>
      <c r="C704" s="244"/>
      <c r="D704" s="234" t="s">
        <v>152</v>
      </c>
      <c r="E704" s="245" t="s">
        <v>19</v>
      </c>
      <c r="F704" s="246" t="s">
        <v>305</v>
      </c>
      <c r="G704" s="244"/>
      <c r="H704" s="247">
        <v>22.562000000000001</v>
      </c>
      <c r="I704" s="248"/>
      <c r="J704" s="244"/>
      <c r="K704" s="244"/>
      <c r="L704" s="249"/>
      <c r="M704" s="250"/>
      <c r="N704" s="251"/>
      <c r="O704" s="251"/>
      <c r="P704" s="251"/>
      <c r="Q704" s="251"/>
      <c r="R704" s="251"/>
      <c r="S704" s="251"/>
      <c r="T704" s="252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3" t="s">
        <v>152</v>
      </c>
      <c r="AU704" s="253" t="s">
        <v>86</v>
      </c>
      <c r="AV704" s="14" t="s">
        <v>86</v>
      </c>
      <c r="AW704" s="14" t="s">
        <v>35</v>
      </c>
      <c r="AX704" s="14" t="s">
        <v>76</v>
      </c>
      <c r="AY704" s="253" t="s">
        <v>140</v>
      </c>
    </row>
    <row r="705" s="13" customFormat="1">
      <c r="A705" s="13"/>
      <c r="B705" s="232"/>
      <c r="C705" s="233"/>
      <c r="D705" s="234" t="s">
        <v>152</v>
      </c>
      <c r="E705" s="235" t="s">
        <v>19</v>
      </c>
      <c r="F705" s="236" t="s">
        <v>218</v>
      </c>
      <c r="G705" s="233"/>
      <c r="H705" s="235" t="s">
        <v>19</v>
      </c>
      <c r="I705" s="237"/>
      <c r="J705" s="233"/>
      <c r="K705" s="233"/>
      <c r="L705" s="238"/>
      <c r="M705" s="239"/>
      <c r="N705" s="240"/>
      <c r="O705" s="240"/>
      <c r="P705" s="240"/>
      <c r="Q705" s="240"/>
      <c r="R705" s="240"/>
      <c r="S705" s="240"/>
      <c r="T705" s="241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2" t="s">
        <v>152</v>
      </c>
      <c r="AU705" s="242" t="s">
        <v>86</v>
      </c>
      <c r="AV705" s="13" t="s">
        <v>84</v>
      </c>
      <c r="AW705" s="13" t="s">
        <v>35</v>
      </c>
      <c r="AX705" s="13" t="s">
        <v>76</v>
      </c>
      <c r="AY705" s="242" t="s">
        <v>140</v>
      </c>
    </row>
    <row r="706" s="14" customFormat="1">
      <c r="A706" s="14"/>
      <c r="B706" s="243"/>
      <c r="C706" s="244"/>
      <c r="D706" s="234" t="s">
        <v>152</v>
      </c>
      <c r="E706" s="245" t="s">
        <v>19</v>
      </c>
      <c r="F706" s="246" t="s">
        <v>1408</v>
      </c>
      <c r="G706" s="244"/>
      <c r="H706" s="247">
        <v>55.481000000000002</v>
      </c>
      <c r="I706" s="248"/>
      <c r="J706" s="244"/>
      <c r="K706" s="244"/>
      <c r="L706" s="249"/>
      <c r="M706" s="250"/>
      <c r="N706" s="251"/>
      <c r="O706" s="251"/>
      <c r="P706" s="251"/>
      <c r="Q706" s="251"/>
      <c r="R706" s="251"/>
      <c r="S706" s="251"/>
      <c r="T706" s="252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3" t="s">
        <v>152</v>
      </c>
      <c r="AU706" s="253" t="s">
        <v>86</v>
      </c>
      <c r="AV706" s="14" t="s">
        <v>86</v>
      </c>
      <c r="AW706" s="14" t="s">
        <v>35</v>
      </c>
      <c r="AX706" s="14" t="s">
        <v>76</v>
      </c>
      <c r="AY706" s="253" t="s">
        <v>140</v>
      </c>
    </row>
    <row r="707" s="13" customFormat="1">
      <c r="A707" s="13"/>
      <c r="B707" s="232"/>
      <c r="C707" s="233"/>
      <c r="D707" s="234" t="s">
        <v>152</v>
      </c>
      <c r="E707" s="235" t="s">
        <v>19</v>
      </c>
      <c r="F707" s="236" t="s">
        <v>177</v>
      </c>
      <c r="G707" s="233"/>
      <c r="H707" s="235" t="s">
        <v>19</v>
      </c>
      <c r="I707" s="237"/>
      <c r="J707" s="233"/>
      <c r="K707" s="233"/>
      <c r="L707" s="238"/>
      <c r="M707" s="239"/>
      <c r="N707" s="240"/>
      <c r="O707" s="240"/>
      <c r="P707" s="240"/>
      <c r="Q707" s="240"/>
      <c r="R707" s="240"/>
      <c r="S707" s="240"/>
      <c r="T707" s="241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2" t="s">
        <v>152</v>
      </c>
      <c r="AU707" s="242" t="s">
        <v>86</v>
      </c>
      <c r="AV707" s="13" t="s">
        <v>84</v>
      </c>
      <c r="AW707" s="13" t="s">
        <v>35</v>
      </c>
      <c r="AX707" s="13" t="s">
        <v>76</v>
      </c>
      <c r="AY707" s="242" t="s">
        <v>140</v>
      </c>
    </row>
    <row r="708" s="14" customFormat="1">
      <c r="A708" s="14"/>
      <c r="B708" s="243"/>
      <c r="C708" s="244"/>
      <c r="D708" s="234" t="s">
        <v>152</v>
      </c>
      <c r="E708" s="245" t="s">
        <v>19</v>
      </c>
      <c r="F708" s="246" t="s">
        <v>307</v>
      </c>
      <c r="G708" s="244"/>
      <c r="H708" s="247">
        <v>22.928999999999998</v>
      </c>
      <c r="I708" s="248"/>
      <c r="J708" s="244"/>
      <c r="K708" s="244"/>
      <c r="L708" s="249"/>
      <c r="M708" s="250"/>
      <c r="N708" s="251"/>
      <c r="O708" s="251"/>
      <c r="P708" s="251"/>
      <c r="Q708" s="251"/>
      <c r="R708" s="251"/>
      <c r="S708" s="251"/>
      <c r="T708" s="252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3" t="s">
        <v>152</v>
      </c>
      <c r="AU708" s="253" t="s">
        <v>86</v>
      </c>
      <c r="AV708" s="14" t="s">
        <v>86</v>
      </c>
      <c r="AW708" s="14" t="s">
        <v>35</v>
      </c>
      <c r="AX708" s="14" t="s">
        <v>76</v>
      </c>
      <c r="AY708" s="253" t="s">
        <v>140</v>
      </c>
    </row>
    <row r="709" s="13" customFormat="1">
      <c r="A709" s="13"/>
      <c r="B709" s="232"/>
      <c r="C709" s="233"/>
      <c r="D709" s="234" t="s">
        <v>152</v>
      </c>
      <c r="E709" s="235" t="s">
        <v>19</v>
      </c>
      <c r="F709" s="236" t="s">
        <v>258</v>
      </c>
      <c r="G709" s="233"/>
      <c r="H709" s="235" t="s">
        <v>19</v>
      </c>
      <c r="I709" s="237"/>
      <c r="J709" s="233"/>
      <c r="K709" s="233"/>
      <c r="L709" s="238"/>
      <c r="M709" s="239"/>
      <c r="N709" s="240"/>
      <c r="O709" s="240"/>
      <c r="P709" s="240"/>
      <c r="Q709" s="240"/>
      <c r="R709" s="240"/>
      <c r="S709" s="240"/>
      <c r="T709" s="241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2" t="s">
        <v>152</v>
      </c>
      <c r="AU709" s="242" t="s">
        <v>86</v>
      </c>
      <c r="AV709" s="13" t="s">
        <v>84</v>
      </c>
      <c r="AW709" s="13" t="s">
        <v>35</v>
      </c>
      <c r="AX709" s="13" t="s">
        <v>76</v>
      </c>
      <c r="AY709" s="242" t="s">
        <v>140</v>
      </c>
    </row>
    <row r="710" s="14" customFormat="1">
      <c r="A710" s="14"/>
      <c r="B710" s="243"/>
      <c r="C710" s="244"/>
      <c r="D710" s="234" t="s">
        <v>152</v>
      </c>
      <c r="E710" s="245" t="s">
        <v>19</v>
      </c>
      <c r="F710" s="246" t="s">
        <v>1409</v>
      </c>
      <c r="G710" s="244"/>
      <c r="H710" s="247">
        <v>52.886000000000003</v>
      </c>
      <c r="I710" s="248"/>
      <c r="J710" s="244"/>
      <c r="K710" s="244"/>
      <c r="L710" s="249"/>
      <c r="M710" s="250"/>
      <c r="N710" s="251"/>
      <c r="O710" s="251"/>
      <c r="P710" s="251"/>
      <c r="Q710" s="251"/>
      <c r="R710" s="251"/>
      <c r="S710" s="251"/>
      <c r="T710" s="252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3" t="s">
        <v>152</v>
      </c>
      <c r="AU710" s="253" t="s">
        <v>86</v>
      </c>
      <c r="AV710" s="14" t="s">
        <v>86</v>
      </c>
      <c r="AW710" s="14" t="s">
        <v>35</v>
      </c>
      <c r="AX710" s="14" t="s">
        <v>76</v>
      </c>
      <c r="AY710" s="253" t="s">
        <v>140</v>
      </c>
    </row>
    <row r="711" s="13" customFormat="1">
      <c r="A711" s="13"/>
      <c r="B711" s="232"/>
      <c r="C711" s="233"/>
      <c r="D711" s="234" t="s">
        <v>152</v>
      </c>
      <c r="E711" s="235" t="s">
        <v>19</v>
      </c>
      <c r="F711" s="236" t="s">
        <v>473</v>
      </c>
      <c r="G711" s="233"/>
      <c r="H711" s="235" t="s">
        <v>19</v>
      </c>
      <c r="I711" s="237"/>
      <c r="J711" s="233"/>
      <c r="K711" s="233"/>
      <c r="L711" s="238"/>
      <c r="M711" s="239"/>
      <c r="N711" s="240"/>
      <c r="O711" s="240"/>
      <c r="P711" s="240"/>
      <c r="Q711" s="240"/>
      <c r="R711" s="240"/>
      <c r="S711" s="240"/>
      <c r="T711" s="241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2" t="s">
        <v>152</v>
      </c>
      <c r="AU711" s="242" t="s">
        <v>86</v>
      </c>
      <c r="AV711" s="13" t="s">
        <v>84</v>
      </c>
      <c r="AW711" s="13" t="s">
        <v>35</v>
      </c>
      <c r="AX711" s="13" t="s">
        <v>76</v>
      </c>
      <c r="AY711" s="242" t="s">
        <v>140</v>
      </c>
    </row>
    <row r="712" s="14" customFormat="1">
      <c r="A712" s="14"/>
      <c r="B712" s="243"/>
      <c r="C712" s="244"/>
      <c r="D712" s="234" t="s">
        <v>152</v>
      </c>
      <c r="E712" s="245" t="s">
        <v>19</v>
      </c>
      <c r="F712" s="246" t="s">
        <v>1450</v>
      </c>
      <c r="G712" s="244"/>
      <c r="H712" s="247">
        <v>35.817999999999998</v>
      </c>
      <c r="I712" s="248"/>
      <c r="J712" s="244"/>
      <c r="K712" s="244"/>
      <c r="L712" s="249"/>
      <c r="M712" s="250"/>
      <c r="N712" s="251"/>
      <c r="O712" s="251"/>
      <c r="P712" s="251"/>
      <c r="Q712" s="251"/>
      <c r="R712" s="251"/>
      <c r="S712" s="251"/>
      <c r="T712" s="252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3" t="s">
        <v>152</v>
      </c>
      <c r="AU712" s="253" t="s">
        <v>86</v>
      </c>
      <c r="AV712" s="14" t="s">
        <v>86</v>
      </c>
      <c r="AW712" s="14" t="s">
        <v>35</v>
      </c>
      <c r="AX712" s="14" t="s">
        <v>76</v>
      </c>
      <c r="AY712" s="253" t="s">
        <v>140</v>
      </c>
    </row>
    <row r="713" s="13" customFormat="1">
      <c r="A713" s="13"/>
      <c r="B713" s="232"/>
      <c r="C713" s="233"/>
      <c r="D713" s="234" t="s">
        <v>152</v>
      </c>
      <c r="E713" s="235" t="s">
        <v>19</v>
      </c>
      <c r="F713" s="236" t="s">
        <v>154</v>
      </c>
      <c r="G713" s="233"/>
      <c r="H713" s="235" t="s">
        <v>19</v>
      </c>
      <c r="I713" s="237"/>
      <c r="J713" s="233"/>
      <c r="K713" s="233"/>
      <c r="L713" s="238"/>
      <c r="M713" s="239"/>
      <c r="N713" s="240"/>
      <c r="O713" s="240"/>
      <c r="P713" s="240"/>
      <c r="Q713" s="240"/>
      <c r="R713" s="240"/>
      <c r="S713" s="240"/>
      <c r="T713" s="241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2" t="s">
        <v>152</v>
      </c>
      <c r="AU713" s="242" t="s">
        <v>86</v>
      </c>
      <c r="AV713" s="13" t="s">
        <v>84</v>
      </c>
      <c r="AW713" s="13" t="s">
        <v>35</v>
      </c>
      <c r="AX713" s="13" t="s">
        <v>76</v>
      </c>
      <c r="AY713" s="242" t="s">
        <v>140</v>
      </c>
    </row>
    <row r="714" s="14" customFormat="1">
      <c r="A714" s="14"/>
      <c r="B714" s="243"/>
      <c r="C714" s="244"/>
      <c r="D714" s="234" t="s">
        <v>152</v>
      </c>
      <c r="E714" s="245" t="s">
        <v>19</v>
      </c>
      <c r="F714" s="246" t="s">
        <v>309</v>
      </c>
      <c r="G714" s="244"/>
      <c r="H714" s="247">
        <v>51.917999999999999</v>
      </c>
      <c r="I714" s="248"/>
      <c r="J714" s="244"/>
      <c r="K714" s="244"/>
      <c r="L714" s="249"/>
      <c r="M714" s="250"/>
      <c r="N714" s="251"/>
      <c r="O714" s="251"/>
      <c r="P714" s="251"/>
      <c r="Q714" s="251"/>
      <c r="R714" s="251"/>
      <c r="S714" s="251"/>
      <c r="T714" s="252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3" t="s">
        <v>152</v>
      </c>
      <c r="AU714" s="253" t="s">
        <v>86</v>
      </c>
      <c r="AV714" s="14" t="s">
        <v>86</v>
      </c>
      <c r="AW714" s="14" t="s">
        <v>35</v>
      </c>
      <c r="AX714" s="14" t="s">
        <v>76</v>
      </c>
      <c r="AY714" s="253" t="s">
        <v>140</v>
      </c>
    </row>
    <row r="715" s="13" customFormat="1">
      <c r="A715" s="13"/>
      <c r="B715" s="232"/>
      <c r="C715" s="233"/>
      <c r="D715" s="234" t="s">
        <v>152</v>
      </c>
      <c r="E715" s="235" t="s">
        <v>19</v>
      </c>
      <c r="F715" s="236" t="s">
        <v>221</v>
      </c>
      <c r="G715" s="233"/>
      <c r="H715" s="235" t="s">
        <v>19</v>
      </c>
      <c r="I715" s="237"/>
      <c r="J715" s="233"/>
      <c r="K715" s="233"/>
      <c r="L715" s="238"/>
      <c r="M715" s="239"/>
      <c r="N715" s="240"/>
      <c r="O715" s="240"/>
      <c r="P715" s="240"/>
      <c r="Q715" s="240"/>
      <c r="R715" s="240"/>
      <c r="S715" s="240"/>
      <c r="T715" s="241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2" t="s">
        <v>152</v>
      </c>
      <c r="AU715" s="242" t="s">
        <v>86</v>
      </c>
      <c r="AV715" s="13" t="s">
        <v>84</v>
      </c>
      <c r="AW715" s="13" t="s">
        <v>35</v>
      </c>
      <c r="AX715" s="13" t="s">
        <v>76</v>
      </c>
      <c r="AY715" s="242" t="s">
        <v>140</v>
      </c>
    </row>
    <row r="716" s="14" customFormat="1">
      <c r="A716" s="14"/>
      <c r="B716" s="243"/>
      <c r="C716" s="244"/>
      <c r="D716" s="234" t="s">
        <v>152</v>
      </c>
      <c r="E716" s="245" t="s">
        <v>19</v>
      </c>
      <c r="F716" s="246" t="s">
        <v>1410</v>
      </c>
      <c r="G716" s="244"/>
      <c r="H716" s="247">
        <v>81.275000000000006</v>
      </c>
      <c r="I716" s="248"/>
      <c r="J716" s="244"/>
      <c r="K716" s="244"/>
      <c r="L716" s="249"/>
      <c r="M716" s="250"/>
      <c r="N716" s="251"/>
      <c r="O716" s="251"/>
      <c r="P716" s="251"/>
      <c r="Q716" s="251"/>
      <c r="R716" s="251"/>
      <c r="S716" s="251"/>
      <c r="T716" s="252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3" t="s">
        <v>152</v>
      </c>
      <c r="AU716" s="253" t="s">
        <v>86</v>
      </c>
      <c r="AV716" s="14" t="s">
        <v>86</v>
      </c>
      <c r="AW716" s="14" t="s">
        <v>35</v>
      </c>
      <c r="AX716" s="14" t="s">
        <v>76</v>
      </c>
      <c r="AY716" s="253" t="s">
        <v>140</v>
      </c>
    </row>
    <row r="717" s="13" customFormat="1">
      <c r="A717" s="13"/>
      <c r="B717" s="232"/>
      <c r="C717" s="233"/>
      <c r="D717" s="234" t="s">
        <v>152</v>
      </c>
      <c r="E717" s="235" t="s">
        <v>19</v>
      </c>
      <c r="F717" s="236" t="s">
        <v>180</v>
      </c>
      <c r="G717" s="233"/>
      <c r="H717" s="235" t="s">
        <v>19</v>
      </c>
      <c r="I717" s="237"/>
      <c r="J717" s="233"/>
      <c r="K717" s="233"/>
      <c r="L717" s="238"/>
      <c r="M717" s="239"/>
      <c r="N717" s="240"/>
      <c r="O717" s="240"/>
      <c r="P717" s="240"/>
      <c r="Q717" s="240"/>
      <c r="R717" s="240"/>
      <c r="S717" s="240"/>
      <c r="T717" s="241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2" t="s">
        <v>152</v>
      </c>
      <c r="AU717" s="242" t="s">
        <v>86</v>
      </c>
      <c r="AV717" s="13" t="s">
        <v>84</v>
      </c>
      <c r="AW717" s="13" t="s">
        <v>35</v>
      </c>
      <c r="AX717" s="13" t="s">
        <v>76</v>
      </c>
      <c r="AY717" s="242" t="s">
        <v>140</v>
      </c>
    </row>
    <row r="718" s="14" customFormat="1">
      <c r="A718" s="14"/>
      <c r="B718" s="243"/>
      <c r="C718" s="244"/>
      <c r="D718" s="234" t="s">
        <v>152</v>
      </c>
      <c r="E718" s="245" t="s">
        <v>19</v>
      </c>
      <c r="F718" s="246" t="s">
        <v>311</v>
      </c>
      <c r="G718" s="244"/>
      <c r="H718" s="247">
        <v>16.010000000000002</v>
      </c>
      <c r="I718" s="248"/>
      <c r="J718" s="244"/>
      <c r="K718" s="244"/>
      <c r="L718" s="249"/>
      <c r="M718" s="250"/>
      <c r="N718" s="251"/>
      <c r="O718" s="251"/>
      <c r="P718" s="251"/>
      <c r="Q718" s="251"/>
      <c r="R718" s="251"/>
      <c r="S718" s="251"/>
      <c r="T718" s="252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3" t="s">
        <v>152</v>
      </c>
      <c r="AU718" s="253" t="s">
        <v>86</v>
      </c>
      <c r="AV718" s="14" t="s">
        <v>86</v>
      </c>
      <c r="AW718" s="14" t="s">
        <v>35</v>
      </c>
      <c r="AX718" s="14" t="s">
        <v>76</v>
      </c>
      <c r="AY718" s="253" t="s">
        <v>140</v>
      </c>
    </row>
    <row r="719" s="13" customFormat="1">
      <c r="A719" s="13"/>
      <c r="B719" s="232"/>
      <c r="C719" s="233"/>
      <c r="D719" s="234" t="s">
        <v>152</v>
      </c>
      <c r="E719" s="235" t="s">
        <v>19</v>
      </c>
      <c r="F719" s="236" t="s">
        <v>261</v>
      </c>
      <c r="G719" s="233"/>
      <c r="H719" s="235" t="s">
        <v>19</v>
      </c>
      <c r="I719" s="237"/>
      <c r="J719" s="233"/>
      <c r="K719" s="233"/>
      <c r="L719" s="238"/>
      <c r="M719" s="239"/>
      <c r="N719" s="240"/>
      <c r="O719" s="240"/>
      <c r="P719" s="240"/>
      <c r="Q719" s="240"/>
      <c r="R719" s="240"/>
      <c r="S719" s="240"/>
      <c r="T719" s="241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2" t="s">
        <v>152</v>
      </c>
      <c r="AU719" s="242" t="s">
        <v>86</v>
      </c>
      <c r="AV719" s="13" t="s">
        <v>84</v>
      </c>
      <c r="AW719" s="13" t="s">
        <v>35</v>
      </c>
      <c r="AX719" s="13" t="s">
        <v>76</v>
      </c>
      <c r="AY719" s="242" t="s">
        <v>140</v>
      </c>
    </row>
    <row r="720" s="14" customFormat="1">
      <c r="A720" s="14"/>
      <c r="B720" s="243"/>
      <c r="C720" s="244"/>
      <c r="D720" s="234" t="s">
        <v>152</v>
      </c>
      <c r="E720" s="245" t="s">
        <v>19</v>
      </c>
      <c r="F720" s="246" t="s">
        <v>1411</v>
      </c>
      <c r="G720" s="244"/>
      <c r="H720" s="247">
        <v>76.128</v>
      </c>
      <c r="I720" s="248"/>
      <c r="J720" s="244"/>
      <c r="K720" s="244"/>
      <c r="L720" s="249"/>
      <c r="M720" s="250"/>
      <c r="N720" s="251"/>
      <c r="O720" s="251"/>
      <c r="P720" s="251"/>
      <c r="Q720" s="251"/>
      <c r="R720" s="251"/>
      <c r="S720" s="251"/>
      <c r="T720" s="252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3" t="s">
        <v>152</v>
      </c>
      <c r="AU720" s="253" t="s">
        <v>86</v>
      </c>
      <c r="AV720" s="14" t="s">
        <v>86</v>
      </c>
      <c r="AW720" s="14" t="s">
        <v>35</v>
      </c>
      <c r="AX720" s="14" t="s">
        <v>76</v>
      </c>
      <c r="AY720" s="253" t="s">
        <v>140</v>
      </c>
    </row>
    <row r="721" s="13" customFormat="1">
      <c r="A721" s="13"/>
      <c r="B721" s="232"/>
      <c r="C721" s="233"/>
      <c r="D721" s="234" t="s">
        <v>152</v>
      </c>
      <c r="E721" s="235" t="s">
        <v>19</v>
      </c>
      <c r="F721" s="236" t="s">
        <v>182</v>
      </c>
      <c r="G721" s="233"/>
      <c r="H721" s="235" t="s">
        <v>19</v>
      </c>
      <c r="I721" s="237"/>
      <c r="J721" s="233"/>
      <c r="K721" s="233"/>
      <c r="L721" s="238"/>
      <c r="M721" s="239"/>
      <c r="N721" s="240"/>
      <c r="O721" s="240"/>
      <c r="P721" s="240"/>
      <c r="Q721" s="240"/>
      <c r="R721" s="240"/>
      <c r="S721" s="240"/>
      <c r="T721" s="241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2" t="s">
        <v>152</v>
      </c>
      <c r="AU721" s="242" t="s">
        <v>86</v>
      </c>
      <c r="AV721" s="13" t="s">
        <v>84</v>
      </c>
      <c r="AW721" s="13" t="s">
        <v>35</v>
      </c>
      <c r="AX721" s="13" t="s">
        <v>76</v>
      </c>
      <c r="AY721" s="242" t="s">
        <v>140</v>
      </c>
    </row>
    <row r="722" s="14" customFormat="1">
      <c r="A722" s="14"/>
      <c r="B722" s="243"/>
      <c r="C722" s="244"/>
      <c r="D722" s="234" t="s">
        <v>152</v>
      </c>
      <c r="E722" s="245" t="s">
        <v>19</v>
      </c>
      <c r="F722" s="246" t="s">
        <v>313</v>
      </c>
      <c r="G722" s="244"/>
      <c r="H722" s="247">
        <v>44.840000000000003</v>
      </c>
      <c r="I722" s="248"/>
      <c r="J722" s="244"/>
      <c r="K722" s="244"/>
      <c r="L722" s="249"/>
      <c r="M722" s="250"/>
      <c r="N722" s="251"/>
      <c r="O722" s="251"/>
      <c r="P722" s="251"/>
      <c r="Q722" s="251"/>
      <c r="R722" s="251"/>
      <c r="S722" s="251"/>
      <c r="T722" s="252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3" t="s">
        <v>152</v>
      </c>
      <c r="AU722" s="253" t="s">
        <v>86</v>
      </c>
      <c r="AV722" s="14" t="s">
        <v>86</v>
      </c>
      <c r="AW722" s="14" t="s">
        <v>35</v>
      </c>
      <c r="AX722" s="14" t="s">
        <v>76</v>
      </c>
      <c r="AY722" s="253" t="s">
        <v>140</v>
      </c>
    </row>
    <row r="723" s="13" customFormat="1">
      <c r="A723" s="13"/>
      <c r="B723" s="232"/>
      <c r="C723" s="233"/>
      <c r="D723" s="234" t="s">
        <v>152</v>
      </c>
      <c r="E723" s="235" t="s">
        <v>19</v>
      </c>
      <c r="F723" s="236" t="s">
        <v>223</v>
      </c>
      <c r="G723" s="233"/>
      <c r="H723" s="235" t="s">
        <v>19</v>
      </c>
      <c r="I723" s="237"/>
      <c r="J723" s="233"/>
      <c r="K723" s="233"/>
      <c r="L723" s="238"/>
      <c r="M723" s="239"/>
      <c r="N723" s="240"/>
      <c r="O723" s="240"/>
      <c r="P723" s="240"/>
      <c r="Q723" s="240"/>
      <c r="R723" s="240"/>
      <c r="S723" s="240"/>
      <c r="T723" s="241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2" t="s">
        <v>152</v>
      </c>
      <c r="AU723" s="242" t="s">
        <v>86</v>
      </c>
      <c r="AV723" s="13" t="s">
        <v>84</v>
      </c>
      <c r="AW723" s="13" t="s">
        <v>35</v>
      </c>
      <c r="AX723" s="13" t="s">
        <v>76</v>
      </c>
      <c r="AY723" s="242" t="s">
        <v>140</v>
      </c>
    </row>
    <row r="724" s="14" customFormat="1">
      <c r="A724" s="14"/>
      <c r="B724" s="243"/>
      <c r="C724" s="244"/>
      <c r="D724" s="234" t="s">
        <v>152</v>
      </c>
      <c r="E724" s="245" t="s">
        <v>19</v>
      </c>
      <c r="F724" s="246" t="s">
        <v>1412</v>
      </c>
      <c r="G724" s="244"/>
      <c r="H724" s="247">
        <v>76.439999999999998</v>
      </c>
      <c r="I724" s="248"/>
      <c r="J724" s="244"/>
      <c r="K724" s="244"/>
      <c r="L724" s="249"/>
      <c r="M724" s="250"/>
      <c r="N724" s="251"/>
      <c r="O724" s="251"/>
      <c r="P724" s="251"/>
      <c r="Q724" s="251"/>
      <c r="R724" s="251"/>
      <c r="S724" s="251"/>
      <c r="T724" s="252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3" t="s">
        <v>152</v>
      </c>
      <c r="AU724" s="253" t="s">
        <v>86</v>
      </c>
      <c r="AV724" s="14" t="s">
        <v>86</v>
      </c>
      <c r="AW724" s="14" t="s">
        <v>35</v>
      </c>
      <c r="AX724" s="14" t="s">
        <v>76</v>
      </c>
      <c r="AY724" s="253" t="s">
        <v>140</v>
      </c>
    </row>
    <row r="725" s="13" customFormat="1">
      <c r="A725" s="13"/>
      <c r="B725" s="232"/>
      <c r="C725" s="233"/>
      <c r="D725" s="234" t="s">
        <v>152</v>
      </c>
      <c r="E725" s="235" t="s">
        <v>19</v>
      </c>
      <c r="F725" s="236" t="s">
        <v>184</v>
      </c>
      <c r="G725" s="233"/>
      <c r="H725" s="235" t="s">
        <v>19</v>
      </c>
      <c r="I725" s="237"/>
      <c r="J725" s="233"/>
      <c r="K725" s="233"/>
      <c r="L725" s="238"/>
      <c r="M725" s="239"/>
      <c r="N725" s="240"/>
      <c r="O725" s="240"/>
      <c r="P725" s="240"/>
      <c r="Q725" s="240"/>
      <c r="R725" s="240"/>
      <c r="S725" s="240"/>
      <c r="T725" s="241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2" t="s">
        <v>152</v>
      </c>
      <c r="AU725" s="242" t="s">
        <v>86</v>
      </c>
      <c r="AV725" s="13" t="s">
        <v>84</v>
      </c>
      <c r="AW725" s="13" t="s">
        <v>35</v>
      </c>
      <c r="AX725" s="13" t="s">
        <v>76</v>
      </c>
      <c r="AY725" s="242" t="s">
        <v>140</v>
      </c>
    </row>
    <row r="726" s="14" customFormat="1">
      <c r="A726" s="14"/>
      <c r="B726" s="243"/>
      <c r="C726" s="244"/>
      <c r="D726" s="234" t="s">
        <v>152</v>
      </c>
      <c r="E726" s="245" t="s">
        <v>19</v>
      </c>
      <c r="F726" s="246" t="s">
        <v>315</v>
      </c>
      <c r="G726" s="244"/>
      <c r="H726" s="247">
        <v>29.800000000000001</v>
      </c>
      <c r="I726" s="248"/>
      <c r="J726" s="244"/>
      <c r="K726" s="244"/>
      <c r="L726" s="249"/>
      <c r="M726" s="250"/>
      <c r="N726" s="251"/>
      <c r="O726" s="251"/>
      <c r="P726" s="251"/>
      <c r="Q726" s="251"/>
      <c r="R726" s="251"/>
      <c r="S726" s="251"/>
      <c r="T726" s="252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3" t="s">
        <v>152</v>
      </c>
      <c r="AU726" s="253" t="s">
        <v>86</v>
      </c>
      <c r="AV726" s="14" t="s">
        <v>86</v>
      </c>
      <c r="AW726" s="14" t="s">
        <v>35</v>
      </c>
      <c r="AX726" s="14" t="s">
        <v>76</v>
      </c>
      <c r="AY726" s="253" t="s">
        <v>140</v>
      </c>
    </row>
    <row r="727" s="13" customFormat="1">
      <c r="A727" s="13"/>
      <c r="B727" s="232"/>
      <c r="C727" s="233"/>
      <c r="D727" s="234" t="s">
        <v>152</v>
      </c>
      <c r="E727" s="235" t="s">
        <v>19</v>
      </c>
      <c r="F727" s="236" t="s">
        <v>264</v>
      </c>
      <c r="G727" s="233"/>
      <c r="H727" s="235" t="s">
        <v>19</v>
      </c>
      <c r="I727" s="237"/>
      <c r="J727" s="233"/>
      <c r="K727" s="233"/>
      <c r="L727" s="238"/>
      <c r="M727" s="239"/>
      <c r="N727" s="240"/>
      <c r="O727" s="240"/>
      <c r="P727" s="240"/>
      <c r="Q727" s="240"/>
      <c r="R727" s="240"/>
      <c r="S727" s="240"/>
      <c r="T727" s="241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2" t="s">
        <v>152</v>
      </c>
      <c r="AU727" s="242" t="s">
        <v>86</v>
      </c>
      <c r="AV727" s="13" t="s">
        <v>84</v>
      </c>
      <c r="AW727" s="13" t="s">
        <v>35</v>
      </c>
      <c r="AX727" s="13" t="s">
        <v>76</v>
      </c>
      <c r="AY727" s="242" t="s">
        <v>140</v>
      </c>
    </row>
    <row r="728" s="14" customFormat="1">
      <c r="A728" s="14"/>
      <c r="B728" s="243"/>
      <c r="C728" s="244"/>
      <c r="D728" s="234" t="s">
        <v>152</v>
      </c>
      <c r="E728" s="245" t="s">
        <v>19</v>
      </c>
      <c r="F728" s="246" t="s">
        <v>1413</v>
      </c>
      <c r="G728" s="244"/>
      <c r="H728" s="247">
        <v>74.879999999999995</v>
      </c>
      <c r="I728" s="248"/>
      <c r="J728" s="244"/>
      <c r="K728" s="244"/>
      <c r="L728" s="249"/>
      <c r="M728" s="250"/>
      <c r="N728" s="251"/>
      <c r="O728" s="251"/>
      <c r="P728" s="251"/>
      <c r="Q728" s="251"/>
      <c r="R728" s="251"/>
      <c r="S728" s="251"/>
      <c r="T728" s="252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3" t="s">
        <v>152</v>
      </c>
      <c r="AU728" s="253" t="s">
        <v>86</v>
      </c>
      <c r="AV728" s="14" t="s">
        <v>86</v>
      </c>
      <c r="AW728" s="14" t="s">
        <v>35</v>
      </c>
      <c r="AX728" s="14" t="s">
        <v>76</v>
      </c>
      <c r="AY728" s="253" t="s">
        <v>140</v>
      </c>
    </row>
    <row r="729" s="13" customFormat="1">
      <c r="A729" s="13"/>
      <c r="B729" s="232"/>
      <c r="C729" s="233"/>
      <c r="D729" s="234" t="s">
        <v>152</v>
      </c>
      <c r="E729" s="235" t="s">
        <v>19</v>
      </c>
      <c r="F729" s="236" t="s">
        <v>1414</v>
      </c>
      <c r="G729" s="233"/>
      <c r="H729" s="235" t="s">
        <v>19</v>
      </c>
      <c r="I729" s="237"/>
      <c r="J729" s="233"/>
      <c r="K729" s="233"/>
      <c r="L729" s="238"/>
      <c r="M729" s="239"/>
      <c r="N729" s="240"/>
      <c r="O729" s="240"/>
      <c r="P729" s="240"/>
      <c r="Q729" s="240"/>
      <c r="R729" s="240"/>
      <c r="S729" s="240"/>
      <c r="T729" s="241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2" t="s">
        <v>152</v>
      </c>
      <c r="AU729" s="242" t="s">
        <v>86</v>
      </c>
      <c r="AV729" s="13" t="s">
        <v>84</v>
      </c>
      <c r="AW729" s="13" t="s">
        <v>35</v>
      </c>
      <c r="AX729" s="13" t="s">
        <v>76</v>
      </c>
      <c r="AY729" s="242" t="s">
        <v>140</v>
      </c>
    </row>
    <row r="730" s="14" customFormat="1">
      <c r="A730" s="14"/>
      <c r="B730" s="243"/>
      <c r="C730" s="244"/>
      <c r="D730" s="234" t="s">
        <v>152</v>
      </c>
      <c r="E730" s="245" t="s">
        <v>19</v>
      </c>
      <c r="F730" s="246" t="s">
        <v>311</v>
      </c>
      <c r="G730" s="244"/>
      <c r="H730" s="247">
        <v>16.010000000000002</v>
      </c>
      <c r="I730" s="248"/>
      <c r="J730" s="244"/>
      <c r="K730" s="244"/>
      <c r="L730" s="249"/>
      <c r="M730" s="250"/>
      <c r="N730" s="251"/>
      <c r="O730" s="251"/>
      <c r="P730" s="251"/>
      <c r="Q730" s="251"/>
      <c r="R730" s="251"/>
      <c r="S730" s="251"/>
      <c r="T730" s="252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3" t="s">
        <v>152</v>
      </c>
      <c r="AU730" s="253" t="s">
        <v>86</v>
      </c>
      <c r="AV730" s="14" t="s">
        <v>86</v>
      </c>
      <c r="AW730" s="14" t="s">
        <v>35</v>
      </c>
      <c r="AX730" s="14" t="s">
        <v>76</v>
      </c>
      <c r="AY730" s="253" t="s">
        <v>140</v>
      </c>
    </row>
    <row r="731" s="13" customFormat="1">
      <c r="A731" s="13"/>
      <c r="B731" s="232"/>
      <c r="C731" s="233"/>
      <c r="D731" s="234" t="s">
        <v>152</v>
      </c>
      <c r="E731" s="235" t="s">
        <v>19</v>
      </c>
      <c r="F731" s="236" t="s">
        <v>1415</v>
      </c>
      <c r="G731" s="233"/>
      <c r="H731" s="235" t="s">
        <v>19</v>
      </c>
      <c r="I731" s="237"/>
      <c r="J731" s="233"/>
      <c r="K731" s="233"/>
      <c r="L731" s="238"/>
      <c r="M731" s="239"/>
      <c r="N731" s="240"/>
      <c r="O731" s="240"/>
      <c r="P731" s="240"/>
      <c r="Q731" s="240"/>
      <c r="R731" s="240"/>
      <c r="S731" s="240"/>
      <c r="T731" s="241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2" t="s">
        <v>152</v>
      </c>
      <c r="AU731" s="242" t="s">
        <v>86</v>
      </c>
      <c r="AV731" s="13" t="s">
        <v>84</v>
      </c>
      <c r="AW731" s="13" t="s">
        <v>35</v>
      </c>
      <c r="AX731" s="13" t="s">
        <v>76</v>
      </c>
      <c r="AY731" s="242" t="s">
        <v>140</v>
      </c>
    </row>
    <row r="732" s="14" customFormat="1">
      <c r="A732" s="14"/>
      <c r="B732" s="243"/>
      <c r="C732" s="244"/>
      <c r="D732" s="234" t="s">
        <v>152</v>
      </c>
      <c r="E732" s="245" t="s">
        <v>19</v>
      </c>
      <c r="F732" s="246" t="s">
        <v>1411</v>
      </c>
      <c r="G732" s="244"/>
      <c r="H732" s="247">
        <v>76.128</v>
      </c>
      <c r="I732" s="248"/>
      <c r="J732" s="244"/>
      <c r="K732" s="244"/>
      <c r="L732" s="249"/>
      <c r="M732" s="250"/>
      <c r="N732" s="251"/>
      <c r="O732" s="251"/>
      <c r="P732" s="251"/>
      <c r="Q732" s="251"/>
      <c r="R732" s="251"/>
      <c r="S732" s="251"/>
      <c r="T732" s="252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3" t="s">
        <v>152</v>
      </c>
      <c r="AU732" s="253" t="s">
        <v>86</v>
      </c>
      <c r="AV732" s="14" t="s">
        <v>86</v>
      </c>
      <c r="AW732" s="14" t="s">
        <v>35</v>
      </c>
      <c r="AX732" s="14" t="s">
        <v>76</v>
      </c>
      <c r="AY732" s="253" t="s">
        <v>140</v>
      </c>
    </row>
    <row r="733" s="13" customFormat="1">
      <c r="A733" s="13"/>
      <c r="B733" s="232"/>
      <c r="C733" s="233"/>
      <c r="D733" s="234" t="s">
        <v>152</v>
      </c>
      <c r="E733" s="235" t="s">
        <v>19</v>
      </c>
      <c r="F733" s="236" t="s">
        <v>186</v>
      </c>
      <c r="G733" s="233"/>
      <c r="H733" s="235" t="s">
        <v>19</v>
      </c>
      <c r="I733" s="237"/>
      <c r="J733" s="233"/>
      <c r="K733" s="233"/>
      <c r="L733" s="238"/>
      <c r="M733" s="239"/>
      <c r="N733" s="240"/>
      <c r="O733" s="240"/>
      <c r="P733" s="240"/>
      <c r="Q733" s="240"/>
      <c r="R733" s="240"/>
      <c r="S733" s="240"/>
      <c r="T733" s="241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2" t="s">
        <v>152</v>
      </c>
      <c r="AU733" s="242" t="s">
        <v>86</v>
      </c>
      <c r="AV733" s="13" t="s">
        <v>84</v>
      </c>
      <c r="AW733" s="13" t="s">
        <v>35</v>
      </c>
      <c r="AX733" s="13" t="s">
        <v>76</v>
      </c>
      <c r="AY733" s="242" t="s">
        <v>140</v>
      </c>
    </row>
    <row r="734" s="14" customFormat="1">
      <c r="A734" s="14"/>
      <c r="B734" s="243"/>
      <c r="C734" s="244"/>
      <c r="D734" s="234" t="s">
        <v>152</v>
      </c>
      <c r="E734" s="245" t="s">
        <v>19</v>
      </c>
      <c r="F734" s="246" t="s">
        <v>318</v>
      </c>
      <c r="G734" s="244"/>
      <c r="H734" s="247">
        <v>26.5</v>
      </c>
      <c r="I734" s="248"/>
      <c r="J734" s="244"/>
      <c r="K734" s="244"/>
      <c r="L734" s="249"/>
      <c r="M734" s="250"/>
      <c r="N734" s="251"/>
      <c r="O734" s="251"/>
      <c r="P734" s="251"/>
      <c r="Q734" s="251"/>
      <c r="R734" s="251"/>
      <c r="S734" s="251"/>
      <c r="T734" s="252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3" t="s">
        <v>152</v>
      </c>
      <c r="AU734" s="253" t="s">
        <v>86</v>
      </c>
      <c r="AV734" s="14" t="s">
        <v>86</v>
      </c>
      <c r="AW734" s="14" t="s">
        <v>35</v>
      </c>
      <c r="AX734" s="14" t="s">
        <v>76</v>
      </c>
      <c r="AY734" s="253" t="s">
        <v>140</v>
      </c>
    </row>
    <row r="735" s="13" customFormat="1">
      <c r="A735" s="13"/>
      <c r="B735" s="232"/>
      <c r="C735" s="233"/>
      <c r="D735" s="234" t="s">
        <v>152</v>
      </c>
      <c r="E735" s="235" t="s">
        <v>19</v>
      </c>
      <c r="F735" s="236" t="s">
        <v>266</v>
      </c>
      <c r="G735" s="233"/>
      <c r="H735" s="235" t="s">
        <v>19</v>
      </c>
      <c r="I735" s="237"/>
      <c r="J735" s="233"/>
      <c r="K735" s="233"/>
      <c r="L735" s="238"/>
      <c r="M735" s="239"/>
      <c r="N735" s="240"/>
      <c r="O735" s="240"/>
      <c r="P735" s="240"/>
      <c r="Q735" s="240"/>
      <c r="R735" s="240"/>
      <c r="S735" s="240"/>
      <c r="T735" s="241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2" t="s">
        <v>152</v>
      </c>
      <c r="AU735" s="242" t="s">
        <v>86</v>
      </c>
      <c r="AV735" s="13" t="s">
        <v>84</v>
      </c>
      <c r="AW735" s="13" t="s">
        <v>35</v>
      </c>
      <c r="AX735" s="13" t="s">
        <v>76</v>
      </c>
      <c r="AY735" s="242" t="s">
        <v>140</v>
      </c>
    </row>
    <row r="736" s="14" customFormat="1">
      <c r="A736" s="14"/>
      <c r="B736" s="243"/>
      <c r="C736" s="244"/>
      <c r="D736" s="234" t="s">
        <v>152</v>
      </c>
      <c r="E736" s="245" t="s">
        <v>19</v>
      </c>
      <c r="F736" s="246" t="s">
        <v>1416</v>
      </c>
      <c r="G736" s="244"/>
      <c r="H736" s="247">
        <v>66.144000000000005</v>
      </c>
      <c r="I736" s="248"/>
      <c r="J736" s="244"/>
      <c r="K736" s="244"/>
      <c r="L736" s="249"/>
      <c r="M736" s="250"/>
      <c r="N736" s="251"/>
      <c r="O736" s="251"/>
      <c r="P736" s="251"/>
      <c r="Q736" s="251"/>
      <c r="R736" s="251"/>
      <c r="S736" s="251"/>
      <c r="T736" s="252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3" t="s">
        <v>152</v>
      </c>
      <c r="AU736" s="253" t="s">
        <v>86</v>
      </c>
      <c r="AV736" s="14" t="s">
        <v>86</v>
      </c>
      <c r="AW736" s="14" t="s">
        <v>35</v>
      </c>
      <c r="AX736" s="14" t="s">
        <v>76</v>
      </c>
      <c r="AY736" s="253" t="s">
        <v>140</v>
      </c>
    </row>
    <row r="737" s="13" customFormat="1">
      <c r="A737" s="13"/>
      <c r="B737" s="232"/>
      <c r="C737" s="233"/>
      <c r="D737" s="234" t="s">
        <v>152</v>
      </c>
      <c r="E737" s="235" t="s">
        <v>19</v>
      </c>
      <c r="F737" s="236" t="s">
        <v>188</v>
      </c>
      <c r="G737" s="233"/>
      <c r="H737" s="235" t="s">
        <v>19</v>
      </c>
      <c r="I737" s="237"/>
      <c r="J737" s="233"/>
      <c r="K737" s="233"/>
      <c r="L737" s="238"/>
      <c r="M737" s="239"/>
      <c r="N737" s="240"/>
      <c r="O737" s="240"/>
      <c r="P737" s="240"/>
      <c r="Q737" s="240"/>
      <c r="R737" s="240"/>
      <c r="S737" s="240"/>
      <c r="T737" s="241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2" t="s">
        <v>152</v>
      </c>
      <c r="AU737" s="242" t="s">
        <v>86</v>
      </c>
      <c r="AV737" s="13" t="s">
        <v>84</v>
      </c>
      <c r="AW737" s="13" t="s">
        <v>35</v>
      </c>
      <c r="AX737" s="13" t="s">
        <v>76</v>
      </c>
      <c r="AY737" s="242" t="s">
        <v>140</v>
      </c>
    </row>
    <row r="738" s="14" customFormat="1">
      <c r="A738" s="14"/>
      <c r="B738" s="243"/>
      <c r="C738" s="244"/>
      <c r="D738" s="234" t="s">
        <v>152</v>
      </c>
      <c r="E738" s="245" t="s">
        <v>19</v>
      </c>
      <c r="F738" s="246" t="s">
        <v>320</v>
      </c>
      <c r="G738" s="244"/>
      <c r="H738" s="247">
        <v>122.55</v>
      </c>
      <c r="I738" s="248"/>
      <c r="J738" s="244"/>
      <c r="K738" s="244"/>
      <c r="L738" s="249"/>
      <c r="M738" s="250"/>
      <c r="N738" s="251"/>
      <c r="O738" s="251"/>
      <c r="P738" s="251"/>
      <c r="Q738" s="251"/>
      <c r="R738" s="251"/>
      <c r="S738" s="251"/>
      <c r="T738" s="252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3" t="s">
        <v>152</v>
      </c>
      <c r="AU738" s="253" t="s">
        <v>86</v>
      </c>
      <c r="AV738" s="14" t="s">
        <v>86</v>
      </c>
      <c r="AW738" s="14" t="s">
        <v>35</v>
      </c>
      <c r="AX738" s="14" t="s">
        <v>76</v>
      </c>
      <c r="AY738" s="253" t="s">
        <v>140</v>
      </c>
    </row>
    <row r="739" s="13" customFormat="1">
      <c r="A739" s="13"/>
      <c r="B739" s="232"/>
      <c r="C739" s="233"/>
      <c r="D739" s="234" t="s">
        <v>152</v>
      </c>
      <c r="E739" s="235" t="s">
        <v>19</v>
      </c>
      <c r="F739" s="236" t="s">
        <v>268</v>
      </c>
      <c r="G739" s="233"/>
      <c r="H739" s="235" t="s">
        <v>19</v>
      </c>
      <c r="I739" s="237"/>
      <c r="J739" s="233"/>
      <c r="K739" s="233"/>
      <c r="L739" s="238"/>
      <c r="M739" s="239"/>
      <c r="N739" s="240"/>
      <c r="O739" s="240"/>
      <c r="P739" s="240"/>
      <c r="Q739" s="240"/>
      <c r="R739" s="240"/>
      <c r="S739" s="240"/>
      <c r="T739" s="241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2" t="s">
        <v>152</v>
      </c>
      <c r="AU739" s="242" t="s">
        <v>86</v>
      </c>
      <c r="AV739" s="13" t="s">
        <v>84</v>
      </c>
      <c r="AW739" s="13" t="s">
        <v>35</v>
      </c>
      <c r="AX739" s="13" t="s">
        <v>76</v>
      </c>
      <c r="AY739" s="242" t="s">
        <v>140</v>
      </c>
    </row>
    <row r="740" s="14" customFormat="1">
      <c r="A740" s="14"/>
      <c r="B740" s="243"/>
      <c r="C740" s="244"/>
      <c r="D740" s="234" t="s">
        <v>152</v>
      </c>
      <c r="E740" s="245" t="s">
        <v>19</v>
      </c>
      <c r="F740" s="246" t="s">
        <v>1417</v>
      </c>
      <c r="G740" s="244"/>
      <c r="H740" s="247">
        <v>119.16</v>
      </c>
      <c r="I740" s="248"/>
      <c r="J740" s="244"/>
      <c r="K740" s="244"/>
      <c r="L740" s="249"/>
      <c r="M740" s="250"/>
      <c r="N740" s="251"/>
      <c r="O740" s="251"/>
      <c r="P740" s="251"/>
      <c r="Q740" s="251"/>
      <c r="R740" s="251"/>
      <c r="S740" s="251"/>
      <c r="T740" s="252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3" t="s">
        <v>152</v>
      </c>
      <c r="AU740" s="253" t="s">
        <v>86</v>
      </c>
      <c r="AV740" s="14" t="s">
        <v>86</v>
      </c>
      <c r="AW740" s="14" t="s">
        <v>35</v>
      </c>
      <c r="AX740" s="14" t="s">
        <v>76</v>
      </c>
      <c r="AY740" s="253" t="s">
        <v>140</v>
      </c>
    </row>
    <row r="741" s="13" customFormat="1">
      <c r="A741" s="13"/>
      <c r="B741" s="232"/>
      <c r="C741" s="233"/>
      <c r="D741" s="234" t="s">
        <v>152</v>
      </c>
      <c r="E741" s="235" t="s">
        <v>19</v>
      </c>
      <c r="F741" s="236" t="s">
        <v>1418</v>
      </c>
      <c r="G741" s="233"/>
      <c r="H741" s="235" t="s">
        <v>19</v>
      </c>
      <c r="I741" s="237"/>
      <c r="J741" s="233"/>
      <c r="K741" s="233"/>
      <c r="L741" s="238"/>
      <c r="M741" s="239"/>
      <c r="N741" s="240"/>
      <c r="O741" s="240"/>
      <c r="P741" s="240"/>
      <c r="Q741" s="240"/>
      <c r="R741" s="240"/>
      <c r="S741" s="240"/>
      <c r="T741" s="241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2" t="s">
        <v>152</v>
      </c>
      <c r="AU741" s="242" t="s">
        <v>86</v>
      </c>
      <c r="AV741" s="13" t="s">
        <v>84</v>
      </c>
      <c r="AW741" s="13" t="s">
        <v>35</v>
      </c>
      <c r="AX741" s="13" t="s">
        <v>76</v>
      </c>
      <c r="AY741" s="242" t="s">
        <v>140</v>
      </c>
    </row>
    <row r="742" s="14" customFormat="1">
      <c r="A742" s="14"/>
      <c r="B742" s="243"/>
      <c r="C742" s="244"/>
      <c r="D742" s="234" t="s">
        <v>152</v>
      </c>
      <c r="E742" s="245" t="s">
        <v>19</v>
      </c>
      <c r="F742" s="246" t="s">
        <v>322</v>
      </c>
      <c r="G742" s="244"/>
      <c r="H742" s="247">
        <v>3.0800000000000001</v>
      </c>
      <c r="I742" s="248"/>
      <c r="J742" s="244"/>
      <c r="K742" s="244"/>
      <c r="L742" s="249"/>
      <c r="M742" s="250"/>
      <c r="N742" s="251"/>
      <c r="O742" s="251"/>
      <c r="P742" s="251"/>
      <c r="Q742" s="251"/>
      <c r="R742" s="251"/>
      <c r="S742" s="251"/>
      <c r="T742" s="252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3" t="s">
        <v>152</v>
      </c>
      <c r="AU742" s="253" t="s">
        <v>86</v>
      </c>
      <c r="AV742" s="14" t="s">
        <v>86</v>
      </c>
      <c r="AW742" s="14" t="s">
        <v>35</v>
      </c>
      <c r="AX742" s="14" t="s">
        <v>76</v>
      </c>
      <c r="AY742" s="253" t="s">
        <v>140</v>
      </c>
    </row>
    <row r="743" s="13" customFormat="1">
      <c r="A743" s="13"/>
      <c r="B743" s="232"/>
      <c r="C743" s="233"/>
      <c r="D743" s="234" t="s">
        <v>152</v>
      </c>
      <c r="E743" s="235" t="s">
        <v>19</v>
      </c>
      <c r="F743" s="236" t="s">
        <v>1419</v>
      </c>
      <c r="G743" s="233"/>
      <c r="H743" s="235" t="s">
        <v>19</v>
      </c>
      <c r="I743" s="237"/>
      <c r="J743" s="233"/>
      <c r="K743" s="233"/>
      <c r="L743" s="238"/>
      <c r="M743" s="239"/>
      <c r="N743" s="240"/>
      <c r="O743" s="240"/>
      <c r="P743" s="240"/>
      <c r="Q743" s="240"/>
      <c r="R743" s="240"/>
      <c r="S743" s="240"/>
      <c r="T743" s="241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2" t="s">
        <v>152</v>
      </c>
      <c r="AU743" s="242" t="s">
        <v>86</v>
      </c>
      <c r="AV743" s="13" t="s">
        <v>84</v>
      </c>
      <c r="AW743" s="13" t="s">
        <v>35</v>
      </c>
      <c r="AX743" s="13" t="s">
        <v>76</v>
      </c>
      <c r="AY743" s="242" t="s">
        <v>140</v>
      </c>
    </row>
    <row r="744" s="14" customFormat="1">
      <c r="A744" s="14"/>
      <c r="B744" s="243"/>
      <c r="C744" s="244"/>
      <c r="D744" s="234" t="s">
        <v>152</v>
      </c>
      <c r="E744" s="245" t="s">
        <v>19</v>
      </c>
      <c r="F744" s="246" t="s">
        <v>1420</v>
      </c>
      <c r="G744" s="244"/>
      <c r="H744" s="247">
        <v>22.463999999999999</v>
      </c>
      <c r="I744" s="248"/>
      <c r="J744" s="244"/>
      <c r="K744" s="244"/>
      <c r="L744" s="249"/>
      <c r="M744" s="250"/>
      <c r="N744" s="251"/>
      <c r="O744" s="251"/>
      <c r="P744" s="251"/>
      <c r="Q744" s="251"/>
      <c r="R744" s="251"/>
      <c r="S744" s="251"/>
      <c r="T744" s="252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3" t="s">
        <v>152</v>
      </c>
      <c r="AU744" s="253" t="s">
        <v>86</v>
      </c>
      <c r="AV744" s="14" t="s">
        <v>86</v>
      </c>
      <c r="AW744" s="14" t="s">
        <v>35</v>
      </c>
      <c r="AX744" s="14" t="s">
        <v>76</v>
      </c>
      <c r="AY744" s="253" t="s">
        <v>140</v>
      </c>
    </row>
    <row r="745" s="13" customFormat="1">
      <c r="A745" s="13"/>
      <c r="B745" s="232"/>
      <c r="C745" s="233"/>
      <c r="D745" s="234" t="s">
        <v>152</v>
      </c>
      <c r="E745" s="235" t="s">
        <v>19</v>
      </c>
      <c r="F745" s="236" t="s">
        <v>190</v>
      </c>
      <c r="G745" s="233"/>
      <c r="H745" s="235" t="s">
        <v>19</v>
      </c>
      <c r="I745" s="237"/>
      <c r="J745" s="233"/>
      <c r="K745" s="233"/>
      <c r="L745" s="238"/>
      <c r="M745" s="239"/>
      <c r="N745" s="240"/>
      <c r="O745" s="240"/>
      <c r="P745" s="240"/>
      <c r="Q745" s="240"/>
      <c r="R745" s="240"/>
      <c r="S745" s="240"/>
      <c r="T745" s="241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2" t="s">
        <v>152</v>
      </c>
      <c r="AU745" s="242" t="s">
        <v>86</v>
      </c>
      <c r="AV745" s="13" t="s">
        <v>84</v>
      </c>
      <c r="AW745" s="13" t="s">
        <v>35</v>
      </c>
      <c r="AX745" s="13" t="s">
        <v>76</v>
      </c>
      <c r="AY745" s="242" t="s">
        <v>140</v>
      </c>
    </row>
    <row r="746" s="14" customFormat="1">
      <c r="A746" s="14"/>
      <c r="B746" s="243"/>
      <c r="C746" s="244"/>
      <c r="D746" s="234" t="s">
        <v>152</v>
      </c>
      <c r="E746" s="245" t="s">
        <v>19</v>
      </c>
      <c r="F746" s="246" t="s">
        <v>324</v>
      </c>
      <c r="G746" s="244"/>
      <c r="H746" s="247">
        <v>2.8799999999999999</v>
      </c>
      <c r="I746" s="248"/>
      <c r="J746" s="244"/>
      <c r="K746" s="244"/>
      <c r="L746" s="249"/>
      <c r="M746" s="250"/>
      <c r="N746" s="251"/>
      <c r="O746" s="251"/>
      <c r="P746" s="251"/>
      <c r="Q746" s="251"/>
      <c r="R746" s="251"/>
      <c r="S746" s="251"/>
      <c r="T746" s="252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3" t="s">
        <v>152</v>
      </c>
      <c r="AU746" s="253" t="s">
        <v>86</v>
      </c>
      <c r="AV746" s="14" t="s">
        <v>86</v>
      </c>
      <c r="AW746" s="14" t="s">
        <v>35</v>
      </c>
      <c r="AX746" s="14" t="s">
        <v>76</v>
      </c>
      <c r="AY746" s="253" t="s">
        <v>140</v>
      </c>
    </row>
    <row r="747" s="13" customFormat="1">
      <c r="A747" s="13"/>
      <c r="B747" s="232"/>
      <c r="C747" s="233"/>
      <c r="D747" s="234" t="s">
        <v>152</v>
      </c>
      <c r="E747" s="235" t="s">
        <v>19</v>
      </c>
      <c r="F747" s="236" t="s">
        <v>270</v>
      </c>
      <c r="G747" s="233"/>
      <c r="H747" s="235" t="s">
        <v>19</v>
      </c>
      <c r="I747" s="237"/>
      <c r="J747" s="233"/>
      <c r="K747" s="233"/>
      <c r="L747" s="238"/>
      <c r="M747" s="239"/>
      <c r="N747" s="240"/>
      <c r="O747" s="240"/>
      <c r="P747" s="240"/>
      <c r="Q747" s="240"/>
      <c r="R747" s="240"/>
      <c r="S747" s="240"/>
      <c r="T747" s="241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2" t="s">
        <v>152</v>
      </c>
      <c r="AU747" s="242" t="s">
        <v>86</v>
      </c>
      <c r="AV747" s="13" t="s">
        <v>84</v>
      </c>
      <c r="AW747" s="13" t="s">
        <v>35</v>
      </c>
      <c r="AX747" s="13" t="s">
        <v>76</v>
      </c>
      <c r="AY747" s="242" t="s">
        <v>140</v>
      </c>
    </row>
    <row r="748" s="14" customFormat="1">
      <c r="A748" s="14"/>
      <c r="B748" s="243"/>
      <c r="C748" s="244"/>
      <c r="D748" s="234" t="s">
        <v>152</v>
      </c>
      <c r="E748" s="245" t="s">
        <v>19</v>
      </c>
      <c r="F748" s="246" t="s">
        <v>1421</v>
      </c>
      <c r="G748" s="244"/>
      <c r="H748" s="247">
        <v>25.584</v>
      </c>
      <c r="I748" s="248"/>
      <c r="J748" s="244"/>
      <c r="K748" s="244"/>
      <c r="L748" s="249"/>
      <c r="M748" s="250"/>
      <c r="N748" s="251"/>
      <c r="O748" s="251"/>
      <c r="P748" s="251"/>
      <c r="Q748" s="251"/>
      <c r="R748" s="251"/>
      <c r="S748" s="251"/>
      <c r="T748" s="252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3" t="s">
        <v>152</v>
      </c>
      <c r="AU748" s="253" t="s">
        <v>86</v>
      </c>
      <c r="AV748" s="14" t="s">
        <v>86</v>
      </c>
      <c r="AW748" s="14" t="s">
        <v>35</v>
      </c>
      <c r="AX748" s="14" t="s">
        <v>76</v>
      </c>
      <c r="AY748" s="253" t="s">
        <v>140</v>
      </c>
    </row>
    <row r="749" s="13" customFormat="1">
      <c r="A749" s="13"/>
      <c r="B749" s="232"/>
      <c r="C749" s="233"/>
      <c r="D749" s="234" t="s">
        <v>152</v>
      </c>
      <c r="E749" s="235" t="s">
        <v>19</v>
      </c>
      <c r="F749" s="236" t="s">
        <v>192</v>
      </c>
      <c r="G749" s="233"/>
      <c r="H749" s="235" t="s">
        <v>19</v>
      </c>
      <c r="I749" s="237"/>
      <c r="J749" s="233"/>
      <c r="K749" s="233"/>
      <c r="L749" s="238"/>
      <c r="M749" s="239"/>
      <c r="N749" s="240"/>
      <c r="O749" s="240"/>
      <c r="P749" s="240"/>
      <c r="Q749" s="240"/>
      <c r="R749" s="240"/>
      <c r="S749" s="240"/>
      <c r="T749" s="241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2" t="s">
        <v>152</v>
      </c>
      <c r="AU749" s="242" t="s">
        <v>86</v>
      </c>
      <c r="AV749" s="13" t="s">
        <v>84</v>
      </c>
      <c r="AW749" s="13" t="s">
        <v>35</v>
      </c>
      <c r="AX749" s="13" t="s">
        <v>76</v>
      </c>
      <c r="AY749" s="242" t="s">
        <v>140</v>
      </c>
    </row>
    <row r="750" s="14" customFormat="1">
      <c r="A750" s="14"/>
      <c r="B750" s="243"/>
      <c r="C750" s="244"/>
      <c r="D750" s="234" t="s">
        <v>152</v>
      </c>
      <c r="E750" s="245" t="s">
        <v>19</v>
      </c>
      <c r="F750" s="246" t="s">
        <v>326</v>
      </c>
      <c r="G750" s="244"/>
      <c r="H750" s="247">
        <v>22.100000000000001</v>
      </c>
      <c r="I750" s="248"/>
      <c r="J750" s="244"/>
      <c r="K750" s="244"/>
      <c r="L750" s="249"/>
      <c r="M750" s="250"/>
      <c r="N750" s="251"/>
      <c r="O750" s="251"/>
      <c r="P750" s="251"/>
      <c r="Q750" s="251"/>
      <c r="R750" s="251"/>
      <c r="S750" s="251"/>
      <c r="T750" s="252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3" t="s">
        <v>152</v>
      </c>
      <c r="AU750" s="253" t="s">
        <v>86</v>
      </c>
      <c r="AV750" s="14" t="s">
        <v>86</v>
      </c>
      <c r="AW750" s="14" t="s">
        <v>35</v>
      </c>
      <c r="AX750" s="14" t="s">
        <v>76</v>
      </c>
      <c r="AY750" s="253" t="s">
        <v>140</v>
      </c>
    </row>
    <row r="751" s="13" customFormat="1">
      <c r="A751" s="13"/>
      <c r="B751" s="232"/>
      <c r="C751" s="233"/>
      <c r="D751" s="234" t="s">
        <v>152</v>
      </c>
      <c r="E751" s="235" t="s">
        <v>19</v>
      </c>
      <c r="F751" s="236" t="s">
        <v>225</v>
      </c>
      <c r="G751" s="233"/>
      <c r="H751" s="235" t="s">
        <v>19</v>
      </c>
      <c r="I751" s="237"/>
      <c r="J751" s="233"/>
      <c r="K751" s="233"/>
      <c r="L751" s="238"/>
      <c r="M751" s="239"/>
      <c r="N751" s="240"/>
      <c r="O751" s="240"/>
      <c r="P751" s="240"/>
      <c r="Q751" s="240"/>
      <c r="R751" s="240"/>
      <c r="S751" s="240"/>
      <c r="T751" s="241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2" t="s">
        <v>152</v>
      </c>
      <c r="AU751" s="242" t="s">
        <v>86</v>
      </c>
      <c r="AV751" s="13" t="s">
        <v>84</v>
      </c>
      <c r="AW751" s="13" t="s">
        <v>35</v>
      </c>
      <c r="AX751" s="13" t="s">
        <v>76</v>
      </c>
      <c r="AY751" s="242" t="s">
        <v>140</v>
      </c>
    </row>
    <row r="752" s="14" customFormat="1">
      <c r="A752" s="14"/>
      <c r="B752" s="243"/>
      <c r="C752" s="244"/>
      <c r="D752" s="234" t="s">
        <v>152</v>
      </c>
      <c r="E752" s="245" t="s">
        <v>19</v>
      </c>
      <c r="F752" s="246" t="s">
        <v>1422</v>
      </c>
      <c r="G752" s="244"/>
      <c r="H752" s="247">
        <v>55.375999999999998</v>
      </c>
      <c r="I752" s="248"/>
      <c r="J752" s="244"/>
      <c r="K752" s="244"/>
      <c r="L752" s="249"/>
      <c r="M752" s="250"/>
      <c r="N752" s="251"/>
      <c r="O752" s="251"/>
      <c r="P752" s="251"/>
      <c r="Q752" s="251"/>
      <c r="R752" s="251"/>
      <c r="S752" s="251"/>
      <c r="T752" s="252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3" t="s">
        <v>152</v>
      </c>
      <c r="AU752" s="253" t="s">
        <v>86</v>
      </c>
      <c r="AV752" s="14" t="s">
        <v>86</v>
      </c>
      <c r="AW752" s="14" t="s">
        <v>35</v>
      </c>
      <c r="AX752" s="14" t="s">
        <v>76</v>
      </c>
      <c r="AY752" s="253" t="s">
        <v>140</v>
      </c>
    </row>
    <row r="753" s="13" customFormat="1">
      <c r="A753" s="13"/>
      <c r="B753" s="232"/>
      <c r="C753" s="233"/>
      <c r="D753" s="234" t="s">
        <v>152</v>
      </c>
      <c r="E753" s="235" t="s">
        <v>19</v>
      </c>
      <c r="F753" s="236" t="s">
        <v>194</v>
      </c>
      <c r="G753" s="233"/>
      <c r="H753" s="235" t="s">
        <v>19</v>
      </c>
      <c r="I753" s="237"/>
      <c r="J753" s="233"/>
      <c r="K753" s="233"/>
      <c r="L753" s="238"/>
      <c r="M753" s="239"/>
      <c r="N753" s="240"/>
      <c r="O753" s="240"/>
      <c r="P753" s="240"/>
      <c r="Q753" s="240"/>
      <c r="R753" s="240"/>
      <c r="S753" s="240"/>
      <c r="T753" s="241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2" t="s">
        <v>152</v>
      </c>
      <c r="AU753" s="242" t="s">
        <v>86</v>
      </c>
      <c r="AV753" s="13" t="s">
        <v>84</v>
      </c>
      <c r="AW753" s="13" t="s">
        <v>35</v>
      </c>
      <c r="AX753" s="13" t="s">
        <v>76</v>
      </c>
      <c r="AY753" s="242" t="s">
        <v>140</v>
      </c>
    </row>
    <row r="754" s="14" customFormat="1">
      <c r="A754" s="14"/>
      <c r="B754" s="243"/>
      <c r="C754" s="244"/>
      <c r="D754" s="234" t="s">
        <v>152</v>
      </c>
      <c r="E754" s="245" t="s">
        <v>19</v>
      </c>
      <c r="F754" s="246" t="s">
        <v>326</v>
      </c>
      <c r="G754" s="244"/>
      <c r="H754" s="247">
        <v>22.100000000000001</v>
      </c>
      <c r="I754" s="248"/>
      <c r="J754" s="244"/>
      <c r="K754" s="244"/>
      <c r="L754" s="249"/>
      <c r="M754" s="250"/>
      <c r="N754" s="251"/>
      <c r="O754" s="251"/>
      <c r="P754" s="251"/>
      <c r="Q754" s="251"/>
      <c r="R754" s="251"/>
      <c r="S754" s="251"/>
      <c r="T754" s="252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3" t="s">
        <v>152</v>
      </c>
      <c r="AU754" s="253" t="s">
        <v>86</v>
      </c>
      <c r="AV754" s="14" t="s">
        <v>86</v>
      </c>
      <c r="AW754" s="14" t="s">
        <v>35</v>
      </c>
      <c r="AX754" s="14" t="s">
        <v>76</v>
      </c>
      <c r="AY754" s="253" t="s">
        <v>140</v>
      </c>
    </row>
    <row r="755" s="13" customFormat="1">
      <c r="A755" s="13"/>
      <c r="B755" s="232"/>
      <c r="C755" s="233"/>
      <c r="D755" s="234" t="s">
        <v>152</v>
      </c>
      <c r="E755" s="235" t="s">
        <v>19</v>
      </c>
      <c r="F755" s="236" t="s">
        <v>226</v>
      </c>
      <c r="G755" s="233"/>
      <c r="H755" s="235" t="s">
        <v>19</v>
      </c>
      <c r="I755" s="237"/>
      <c r="J755" s="233"/>
      <c r="K755" s="233"/>
      <c r="L755" s="238"/>
      <c r="M755" s="239"/>
      <c r="N755" s="240"/>
      <c r="O755" s="240"/>
      <c r="P755" s="240"/>
      <c r="Q755" s="240"/>
      <c r="R755" s="240"/>
      <c r="S755" s="240"/>
      <c r="T755" s="241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2" t="s">
        <v>152</v>
      </c>
      <c r="AU755" s="242" t="s">
        <v>86</v>
      </c>
      <c r="AV755" s="13" t="s">
        <v>84</v>
      </c>
      <c r="AW755" s="13" t="s">
        <v>35</v>
      </c>
      <c r="AX755" s="13" t="s">
        <v>76</v>
      </c>
      <c r="AY755" s="242" t="s">
        <v>140</v>
      </c>
    </row>
    <row r="756" s="14" customFormat="1">
      <c r="A756" s="14"/>
      <c r="B756" s="243"/>
      <c r="C756" s="244"/>
      <c r="D756" s="234" t="s">
        <v>152</v>
      </c>
      <c r="E756" s="245" t="s">
        <v>19</v>
      </c>
      <c r="F756" s="246" t="s">
        <v>1422</v>
      </c>
      <c r="G756" s="244"/>
      <c r="H756" s="247">
        <v>55.375999999999998</v>
      </c>
      <c r="I756" s="248"/>
      <c r="J756" s="244"/>
      <c r="K756" s="244"/>
      <c r="L756" s="249"/>
      <c r="M756" s="250"/>
      <c r="N756" s="251"/>
      <c r="O756" s="251"/>
      <c r="P756" s="251"/>
      <c r="Q756" s="251"/>
      <c r="R756" s="251"/>
      <c r="S756" s="251"/>
      <c r="T756" s="252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3" t="s">
        <v>152</v>
      </c>
      <c r="AU756" s="253" t="s">
        <v>86</v>
      </c>
      <c r="AV756" s="14" t="s">
        <v>86</v>
      </c>
      <c r="AW756" s="14" t="s">
        <v>35</v>
      </c>
      <c r="AX756" s="14" t="s">
        <v>76</v>
      </c>
      <c r="AY756" s="253" t="s">
        <v>140</v>
      </c>
    </row>
    <row r="757" s="13" customFormat="1">
      <c r="A757" s="13"/>
      <c r="B757" s="232"/>
      <c r="C757" s="233"/>
      <c r="D757" s="234" t="s">
        <v>152</v>
      </c>
      <c r="E757" s="235" t="s">
        <v>19</v>
      </c>
      <c r="F757" s="236" t="s">
        <v>155</v>
      </c>
      <c r="G757" s="233"/>
      <c r="H757" s="235" t="s">
        <v>19</v>
      </c>
      <c r="I757" s="237"/>
      <c r="J757" s="233"/>
      <c r="K757" s="233"/>
      <c r="L757" s="238"/>
      <c r="M757" s="239"/>
      <c r="N757" s="240"/>
      <c r="O757" s="240"/>
      <c r="P757" s="240"/>
      <c r="Q757" s="240"/>
      <c r="R757" s="240"/>
      <c r="S757" s="240"/>
      <c r="T757" s="241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2" t="s">
        <v>152</v>
      </c>
      <c r="AU757" s="242" t="s">
        <v>86</v>
      </c>
      <c r="AV757" s="13" t="s">
        <v>84</v>
      </c>
      <c r="AW757" s="13" t="s">
        <v>35</v>
      </c>
      <c r="AX757" s="13" t="s">
        <v>76</v>
      </c>
      <c r="AY757" s="242" t="s">
        <v>140</v>
      </c>
    </row>
    <row r="758" s="14" customFormat="1">
      <c r="A758" s="14"/>
      <c r="B758" s="243"/>
      <c r="C758" s="244"/>
      <c r="D758" s="234" t="s">
        <v>152</v>
      </c>
      <c r="E758" s="245" t="s">
        <v>19</v>
      </c>
      <c r="F758" s="246" t="s">
        <v>324</v>
      </c>
      <c r="G758" s="244"/>
      <c r="H758" s="247">
        <v>2.8799999999999999</v>
      </c>
      <c r="I758" s="248"/>
      <c r="J758" s="244"/>
      <c r="K758" s="244"/>
      <c r="L758" s="249"/>
      <c r="M758" s="250"/>
      <c r="N758" s="251"/>
      <c r="O758" s="251"/>
      <c r="P758" s="251"/>
      <c r="Q758" s="251"/>
      <c r="R758" s="251"/>
      <c r="S758" s="251"/>
      <c r="T758" s="252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3" t="s">
        <v>152</v>
      </c>
      <c r="AU758" s="253" t="s">
        <v>86</v>
      </c>
      <c r="AV758" s="14" t="s">
        <v>86</v>
      </c>
      <c r="AW758" s="14" t="s">
        <v>35</v>
      </c>
      <c r="AX758" s="14" t="s">
        <v>76</v>
      </c>
      <c r="AY758" s="253" t="s">
        <v>140</v>
      </c>
    </row>
    <row r="759" s="13" customFormat="1">
      <c r="A759" s="13"/>
      <c r="B759" s="232"/>
      <c r="C759" s="233"/>
      <c r="D759" s="234" t="s">
        <v>152</v>
      </c>
      <c r="E759" s="235" t="s">
        <v>19</v>
      </c>
      <c r="F759" s="236" t="s">
        <v>273</v>
      </c>
      <c r="G759" s="233"/>
      <c r="H759" s="235" t="s">
        <v>19</v>
      </c>
      <c r="I759" s="237"/>
      <c r="J759" s="233"/>
      <c r="K759" s="233"/>
      <c r="L759" s="238"/>
      <c r="M759" s="239"/>
      <c r="N759" s="240"/>
      <c r="O759" s="240"/>
      <c r="P759" s="240"/>
      <c r="Q759" s="240"/>
      <c r="R759" s="240"/>
      <c r="S759" s="240"/>
      <c r="T759" s="241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2" t="s">
        <v>152</v>
      </c>
      <c r="AU759" s="242" t="s">
        <v>86</v>
      </c>
      <c r="AV759" s="13" t="s">
        <v>84</v>
      </c>
      <c r="AW759" s="13" t="s">
        <v>35</v>
      </c>
      <c r="AX759" s="13" t="s">
        <v>76</v>
      </c>
      <c r="AY759" s="242" t="s">
        <v>140</v>
      </c>
    </row>
    <row r="760" s="14" customFormat="1">
      <c r="A760" s="14"/>
      <c r="B760" s="243"/>
      <c r="C760" s="244"/>
      <c r="D760" s="234" t="s">
        <v>152</v>
      </c>
      <c r="E760" s="245" t="s">
        <v>19</v>
      </c>
      <c r="F760" s="246" t="s">
        <v>1421</v>
      </c>
      <c r="G760" s="244"/>
      <c r="H760" s="247">
        <v>25.584</v>
      </c>
      <c r="I760" s="248"/>
      <c r="J760" s="244"/>
      <c r="K760" s="244"/>
      <c r="L760" s="249"/>
      <c r="M760" s="250"/>
      <c r="N760" s="251"/>
      <c r="O760" s="251"/>
      <c r="P760" s="251"/>
      <c r="Q760" s="251"/>
      <c r="R760" s="251"/>
      <c r="S760" s="251"/>
      <c r="T760" s="25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3" t="s">
        <v>152</v>
      </c>
      <c r="AU760" s="253" t="s">
        <v>86</v>
      </c>
      <c r="AV760" s="14" t="s">
        <v>86</v>
      </c>
      <c r="AW760" s="14" t="s">
        <v>35</v>
      </c>
      <c r="AX760" s="14" t="s">
        <v>76</v>
      </c>
      <c r="AY760" s="253" t="s">
        <v>140</v>
      </c>
    </row>
    <row r="761" s="13" customFormat="1">
      <c r="A761" s="13"/>
      <c r="B761" s="232"/>
      <c r="C761" s="233"/>
      <c r="D761" s="234" t="s">
        <v>152</v>
      </c>
      <c r="E761" s="235" t="s">
        <v>19</v>
      </c>
      <c r="F761" s="236" t="s">
        <v>195</v>
      </c>
      <c r="G761" s="233"/>
      <c r="H761" s="235" t="s">
        <v>19</v>
      </c>
      <c r="I761" s="237"/>
      <c r="J761" s="233"/>
      <c r="K761" s="233"/>
      <c r="L761" s="238"/>
      <c r="M761" s="239"/>
      <c r="N761" s="240"/>
      <c r="O761" s="240"/>
      <c r="P761" s="240"/>
      <c r="Q761" s="240"/>
      <c r="R761" s="240"/>
      <c r="S761" s="240"/>
      <c r="T761" s="241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2" t="s">
        <v>152</v>
      </c>
      <c r="AU761" s="242" t="s">
        <v>86</v>
      </c>
      <c r="AV761" s="13" t="s">
        <v>84</v>
      </c>
      <c r="AW761" s="13" t="s">
        <v>35</v>
      </c>
      <c r="AX761" s="13" t="s">
        <v>76</v>
      </c>
      <c r="AY761" s="242" t="s">
        <v>140</v>
      </c>
    </row>
    <row r="762" s="14" customFormat="1">
      <c r="A762" s="14"/>
      <c r="B762" s="243"/>
      <c r="C762" s="244"/>
      <c r="D762" s="234" t="s">
        <v>152</v>
      </c>
      <c r="E762" s="245" t="s">
        <v>19</v>
      </c>
      <c r="F762" s="246" t="s">
        <v>326</v>
      </c>
      <c r="G762" s="244"/>
      <c r="H762" s="247">
        <v>22.100000000000001</v>
      </c>
      <c r="I762" s="248"/>
      <c r="J762" s="244"/>
      <c r="K762" s="244"/>
      <c r="L762" s="249"/>
      <c r="M762" s="250"/>
      <c r="N762" s="251"/>
      <c r="O762" s="251"/>
      <c r="P762" s="251"/>
      <c r="Q762" s="251"/>
      <c r="R762" s="251"/>
      <c r="S762" s="251"/>
      <c r="T762" s="252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3" t="s">
        <v>152</v>
      </c>
      <c r="AU762" s="253" t="s">
        <v>86</v>
      </c>
      <c r="AV762" s="14" t="s">
        <v>86</v>
      </c>
      <c r="AW762" s="14" t="s">
        <v>35</v>
      </c>
      <c r="AX762" s="14" t="s">
        <v>76</v>
      </c>
      <c r="AY762" s="253" t="s">
        <v>140</v>
      </c>
    </row>
    <row r="763" s="13" customFormat="1">
      <c r="A763" s="13"/>
      <c r="B763" s="232"/>
      <c r="C763" s="233"/>
      <c r="D763" s="234" t="s">
        <v>152</v>
      </c>
      <c r="E763" s="235" t="s">
        <v>19</v>
      </c>
      <c r="F763" s="236" t="s">
        <v>227</v>
      </c>
      <c r="G763" s="233"/>
      <c r="H763" s="235" t="s">
        <v>19</v>
      </c>
      <c r="I763" s="237"/>
      <c r="J763" s="233"/>
      <c r="K763" s="233"/>
      <c r="L763" s="238"/>
      <c r="M763" s="239"/>
      <c r="N763" s="240"/>
      <c r="O763" s="240"/>
      <c r="P763" s="240"/>
      <c r="Q763" s="240"/>
      <c r="R763" s="240"/>
      <c r="S763" s="240"/>
      <c r="T763" s="241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2" t="s">
        <v>152</v>
      </c>
      <c r="AU763" s="242" t="s">
        <v>86</v>
      </c>
      <c r="AV763" s="13" t="s">
        <v>84</v>
      </c>
      <c r="AW763" s="13" t="s">
        <v>35</v>
      </c>
      <c r="AX763" s="13" t="s">
        <v>76</v>
      </c>
      <c r="AY763" s="242" t="s">
        <v>140</v>
      </c>
    </row>
    <row r="764" s="14" customFormat="1">
      <c r="A764" s="14"/>
      <c r="B764" s="243"/>
      <c r="C764" s="244"/>
      <c r="D764" s="234" t="s">
        <v>152</v>
      </c>
      <c r="E764" s="245" t="s">
        <v>19</v>
      </c>
      <c r="F764" s="246" t="s">
        <v>1423</v>
      </c>
      <c r="G764" s="244"/>
      <c r="H764" s="247">
        <v>57.448</v>
      </c>
      <c r="I764" s="248"/>
      <c r="J764" s="244"/>
      <c r="K764" s="244"/>
      <c r="L764" s="249"/>
      <c r="M764" s="250"/>
      <c r="N764" s="251"/>
      <c r="O764" s="251"/>
      <c r="P764" s="251"/>
      <c r="Q764" s="251"/>
      <c r="R764" s="251"/>
      <c r="S764" s="251"/>
      <c r="T764" s="252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3" t="s">
        <v>152</v>
      </c>
      <c r="AU764" s="253" t="s">
        <v>86</v>
      </c>
      <c r="AV764" s="14" t="s">
        <v>86</v>
      </c>
      <c r="AW764" s="14" t="s">
        <v>35</v>
      </c>
      <c r="AX764" s="14" t="s">
        <v>76</v>
      </c>
      <c r="AY764" s="253" t="s">
        <v>140</v>
      </c>
    </row>
    <row r="765" s="13" customFormat="1">
      <c r="A765" s="13"/>
      <c r="B765" s="232"/>
      <c r="C765" s="233"/>
      <c r="D765" s="234" t="s">
        <v>152</v>
      </c>
      <c r="E765" s="235" t="s">
        <v>19</v>
      </c>
      <c r="F765" s="236" t="s">
        <v>196</v>
      </c>
      <c r="G765" s="233"/>
      <c r="H765" s="235" t="s">
        <v>19</v>
      </c>
      <c r="I765" s="237"/>
      <c r="J765" s="233"/>
      <c r="K765" s="233"/>
      <c r="L765" s="238"/>
      <c r="M765" s="239"/>
      <c r="N765" s="240"/>
      <c r="O765" s="240"/>
      <c r="P765" s="240"/>
      <c r="Q765" s="240"/>
      <c r="R765" s="240"/>
      <c r="S765" s="240"/>
      <c r="T765" s="241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2" t="s">
        <v>152</v>
      </c>
      <c r="AU765" s="242" t="s">
        <v>86</v>
      </c>
      <c r="AV765" s="13" t="s">
        <v>84</v>
      </c>
      <c r="AW765" s="13" t="s">
        <v>35</v>
      </c>
      <c r="AX765" s="13" t="s">
        <v>76</v>
      </c>
      <c r="AY765" s="242" t="s">
        <v>140</v>
      </c>
    </row>
    <row r="766" s="14" customFormat="1">
      <c r="A766" s="14"/>
      <c r="B766" s="243"/>
      <c r="C766" s="244"/>
      <c r="D766" s="234" t="s">
        <v>152</v>
      </c>
      <c r="E766" s="245" t="s">
        <v>19</v>
      </c>
      <c r="F766" s="246" t="s">
        <v>326</v>
      </c>
      <c r="G766" s="244"/>
      <c r="H766" s="247">
        <v>22.100000000000001</v>
      </c>
      <c r="I766" s="248"/>
      <c r="J766" s="244"/>
      <c r="K766" s="244"/>
      <c r="L766" s="249"/>
      <c r="M766" s="250"/>
      <c r="N766" s="251"/>
      <c r="O766" s="251"/>
      <c r="P766" s="251"/>
      <c r="Q766" s="251"/>
      <c r="R766" s="251"/>
      <c r="S766" s="251"/>
      <c r="T766" s="252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3" t="s">
        <v>152</v>
      </c>
      <c r="AU766" s="253" t="s">
        <v>86</v>
      </c>
      <c r="AV766" s="14" t="s">
        <v>86</v>
      </c>
      <c r="AW766" s="14" t="s">
        <v>35</v>
      </c>
      <c r="AX766" s="14" t="s">
        <v>76</v>
      </c>
      <c r="AY766" s="253" t="s">
        <v>140</v>
      </c>
    </row>
    <row r="767" s="13" customFormat="1">
      <c r="A767" s="13"/>
      <c r="B767" s="232"/>
      <c r="C767" s="233"/>
      <c r="D767" s="234" t="s">
        <v>152</v>
      </c>
      <c r="E767" s="235" t="s">
        <v>19</v>
      </c>
      <c r="F767" s="236" t="s">
        <v>228</v>
      </c>
      <c r="G767" s="233"/>
      <c r="H767" s="235" t="s">
        <v>19</v>
      </c>
      <c r="I767" s="237"/>
      <c r="J767" s="233"/>
      <c r="K767" s="233"/>
      <c r="L767" s="238"/>
      <c r="M767" s="239"/>
      <c r="N767" s="240"/>
      <c r="O767" s="240"/>
      <c r="P767" s="240"/>
      <c r="Q767" s="240"/>
      <c r="R767" s="240"/>
      <c r="S767" s="240"/>
      <c r="T767" s="241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2" t="s">
        <v>152</v>
      </c>
      <c r="AU767" s="242" t="s">
        <v>86</v>
      </c>
      <c r="AV767" s="13" t="s">
        <v>84</v>
      </c>
      <c r="AW767" s="13" t="s">
        <v>35</v>
      </c>
      <c r="AX767" s="13" t="s">
        <v>76</v>
      </c>
      <c r="AY767" s="242" t="s">
        <v>140</v>
      </c>
    </row>
    <row r="768" s="14" customFormat="1">
      <c r="A768" s="14"/>
      <c r="B768" s="243"/>
      <c r="C768" s="244"/>
      <c r="D768" s="234" t="s">
        <v>152</v>
      </c>
      <c r="E768" s="245" t="s">
        <v>19</v>
      </c>
      <c r="F768" s="246" t="s">
        <v>1423</v>
      </c>
      <c r="G768" s="244"/>
      <c r="H768" s="247">
        <v>57.448</v>
      </c>
      <c r="I768" s="248"/>
      <c r="J768" s="244"/>
      <c r="K768" s="244"/>
      <c r="L768" s="249"/>
      <c r="M768" s="250"/>
      <c r="N768" s="251"/>
      <c r="O768" s="251"/>
      <c r="P768" s="251"/>
      <c r="Q768" s="251"/>
      <c r="R768" s="251"/>
      <c r="S768" s="251"/>
      <c r="T768" s="252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3" t="s">
        <v>152</v>
      </c>
      <c r="AU768" s="253" t="s">
        <v>86</v>
      </c>
      <c r="AV768" s="14" t="s">
        <v>86</v>
      </c>
      <c r="AW768" s="14" t="s">
        <v>35</v>
      </c>
      <c r="AX768" s="14" t="s">
        <v>76</v>
      </c>
      <c r="AY768" s="253" t="s">
        <v>140</v>
      </c>
    </row>
    <row r="769" s="13" customFormat="1">
      <c r="A769" s="13"/>
      <c r="B769" s="232"/>
      <c r="C769" s="233"/>
      <c r="D769" s="234" t="s">
        <v>152</v>
      </c>
      <c r="E769" s="235" t="s">
        <v>19</v>
      </c>
      <c r="F769" s="236" t="s">
        <v>156</v>
      </c>
      <c r="G769" s="233"/>
      <c r="H769" s="235" t="s">
        <v>19</v>
      </c>
      <c r="I769" s="237"/>
      <c r="J769" s="233"/>
      <c r="K769" s="233"/>
      <c r="L769" s="238"/>
      <c r="M769" s="239"/>
      <c r="N769" s="240"/>
      <c r="O769" s="240"/>
      <c r="P769" s="240"/>
      <c r="Q769" s="240"/>
      <c r="R769" s="240"/>
      <c r="S769" s="240"/>
      <c r="T769" s="241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2" t="s">
        <v>152</v>
      </c>
      <c r="AU769" s="242" t="s">
        <v>86</v>
      </c>
      <c r="AV769" s="13" t="s">
        <v>84</v>
      </c>
      <c r="AW769" s="13" t="s">
        <v>35</v>
      </c>
      <c r="AX769" s="13" t="s">
        <v>76</v>
      </c>
      <c r="AY769" s="242" t="s">
        <v>140</v>
      </c>
    </row>
    <row r="770" s="14" customFormat="1">
      <c r="A770" s="14"/>
      <c r="B770" s="243"/>
      <c r="C770" s="244"/>
      <c r="D770" s="234" t="s">
        <v>152</v>
      </c>
      <c r="E770" s="245" t="s">
        <v>19</v>
      </c>
      <c r="F770" s="246" t="s">
        <v>332</v>
      </c>
      <c r="G770" s="244"/>
      <c r="H770" s="247">
        <v>8.1400000000000006</v>
      </c>
      <c r="I770" s="248"/>
      <c r="J770" s="244"/>
      <c r="K770" s="244"/>
      <c r="L770" s="249"/>
      <c r="M770" s="250"/>
      <c r="N770" s="251"/>
      <c r="O770" s="251"/>
      <c r="P770" s="251"/>
      <c r="Q770" s="251"/>
      <c r="R770" s="251"/>
      <c r="S770" s="251"/>
      <c r="T770" s="252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3" t="s">
        <v>152</v>
      </c>
      <c r="AU770" s="253" t="s">
        <v>86</v>
      </c>
      <c r="AV770" s="14" t="s">
        <v>86</v>
      </c>
      <c r="AW770" s="14" t="s">
        <v>35</v>
      </c>
      <c r="AX770" s="14" t="s">
        <v>76</v>
      </c>
      <c r="AY770" s="253" t="s">
        <v>140</v>
      </c>
    </row>
    <row r="771" s="13" customFormat="1">
      <c r="A771" s="13"/>
      <c r="B771" s="232"/>
      <c r="C771" s="233"/>
      <c r="D771" s="234" t="s">
        <v>152</v>
      </c>
      <c r="E771" s="235" t="s">
        <v>19</v>
      </c>
      <c r="F771" s="236" t="s">
        <v>275</v>
      </c>
      <c r="G771" s="233"/>
      <c r="H771" s="235" t="s">
        <v>19</v>
      </c>
      <c r="I771" s="237"/>
      <c r="J771" s="233"/>
      <c r="K771" s="233"/>
      <c r="L771" s="238"/>
      <c r="M771" s="239"/>
      <c r="N771" s="240"/>
      <c r="O771" s="240"/>
      <c r="P771" s="240"/>
      <c r="Q771" s="240"/>
      <c r="R771" s="240"/>
      <c r="S771" s="240"/>
      <c r="T771" s="241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2" t="s">
        <v>152</v>
      </c>
      <c r="AU771" s="242" t="s">
        <v>86</v>
      </c>
      <c r="AV771" s="13" t="s">
        <v>84</v>
      </c>
      <c r="AW771" s="13" t="s">
        <v>35</v>
      </c>
      <c r="AX771" s="13" t="s">
        <v>76</v>
      </c>
      <c r="AY771" s="242" t="s">
        <v>140</v>
      </c>
    </row>
    <row r="772" s="14" customFormat="1">
      <c r="A772" s="14"/>
      <c r="B772" s="243"/>
      <c r="C772" s="244"/>
      <c r="D772" s="234" t="s">
        <v>152</v>
      </c>
      <c r="E772" s="245" t="s">
        <v>19</v>
      </c>
      <c r="F772" s="246" t="s">
        <v>1424</v>
      </c>
      <c r="G772" s="244"/>
      <c r="H772" s="247">
        <v>39.311999999999998</v>
      </c>
      <c r="I772" s="248"/>
      <c r="J772" s="244"/>
      <c r="K772" s="244"/>
      <c r="L772" s="249"/>
      <c r="M772" s="250"/>
      <c r="N772" s="251"/>
      <c r="O772" s="251"/>
      <c r="P772" s="251"/>
      <c r="Q772" s="251"/>
      <c r="R772" s="251"/>
      <c r="S772" s="251"/>
      <c r="T772" s="252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3" t="s">
        <v>152</v>
      </c>
      <c r="AU772" s="253" t="s">
        <v>86</v>
      </c>
      <c r="AV772" s="14" t="s">
        <v>86</v>
      </c>
      <c r="AW772" s="14" t="s">
        <v>35</v>
      </c>
      <c r="AX772" s="14" t="s">
        <v>76</v>
      </c>
      <c r="AY772" s="253" t="s">
        <v>140</v>
      </c>
    </row>
    <row r="773" s="13" customFormat="1">
      <c r="A773" s="13"/>
      <c r="B773" s="232"/>
      <c r="C773" s="233"/>
      <c r="D773" s="234" t="s">
        <v>152</v>
      </c>
      <c r="E773" s="235" t="s">
        <v>19</v>
      </c>
      <c r="F773" s="236" t="s">
        <v>198</v>
      </c>
      <c r="G773" s="233"/>
      <c r="H773" s="235" t="s">
        <v>19</v>
      </c>
      <c r="I773" s="237"/>
      <c r="J773" s="233"/>
      <c r="K773" s="233"/>
      <c r="L773" s="238"/>
      <c r="M773" s="239"/>
      <c r="N773" s="240"/>
      <c r="O773" s="240"/>
      <c r="P773" s="240"/>
      <c r="Q773" s="240"/>
      <c r="R773" s="240"/>
      <c r="S773" s="240"/>
      <c r="T773" s="241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2" t="s">
        <v>152</v>
      </c>
      <c r="AU773" s="242" t="s">
        <v>86</v>
      </c>
      <c r="AV773" s="13" t="s">
        <v>84</v>
      </c>
      <c r="AW773" s="13" t="s">
        <v>35</v>
      </c>
      <c r="AX773" s="13" t="s">
        <v>76</v>
      </c>
      <c r="AY773" s="242" t="s">
        <v>140</v>
      </c>
    </row>
    <row r="774" s="14" customFormat="1">
      <c r="A774" s="14"/>
      <c r="B774" s="243"/>
      <c r="C774" s="244"/>
      <c r="D774" s="234" t="s">
        <v>152</v>
      </c>
      <c r="E774" s="245" t="s">
        <v>19</v>
      </c>
      <c r="F774" s="246" t="s">
        <v>334</v>
      </c>
      <c r="G774" s="244"/>
      <c r="H774" s="247">
        <v>18.285</v>
      </c>
      <c r="I774" s="248"/>
      <c r="J774" s="244"/>
      <c r="K774" s="244"/>
      <c r="L774" s="249"/>
      <c r="M774" s="250"/>
      <c r="N774" s="251"/>
      <c r="O774" s="251"/>
      <c r="P774" s="251"/>
      <c r="Q774" s="251"/>
      <c r="R774" s="251"/>
      <c r="S774" s="251"/>
      <c r="T774" s="252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3" t="s">
        <v>152</v>
      </c>
      <c r="AU774" s="253" t="s">
        <v>86</v>
      </c>
      <c r="AV774" s="14" t="s">
        <v>86</v>
      </c>
      <c r="AW774" s="14" t="s">
        <v>35</v>
      </c>
      <c r="AX774" s="14" t="s">
        <v>76</v>
      </c>
      <c r="AY774" s="253" t="s">
        <v>140</v>
      </c>
    </row>
    <row r="775" s="13" customFormat="1">
      <c r="A775" s="13"/>
      <c r="B775" s="232"/>
      <c r="C775" s="233"/>
      <c r="D775" s="234" t="s">
        <v>152</v>
      </c>
      <c r="E775" s="235" t="s">
        <v>19</v>
      </c>
      <c r="F775" s="236" t="s">
        <v>277</v>
      </c>
      <c r="G775" s="233"/>
      <c r="H775" s="235" t="s">
        <v>19</v>
      </c>
      <c r="I775" s="237"/>
      <c r="J775" s="233"/>
      <c r="K775" s="233"/>
      <c r="L775" s="238"/>
      <c r="M775" s="239"/>
      <c r="N775" s="240"/>
      <c r="O775" s="240"/>
      <c r="P775" s="240"/>
      <c r="Q775" s="240"/>
      <c r="R775" s="240"/>
      <c r="S775" s="240"/>
      <c r="T775" s="241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2" t="s">
        <v>152</v>
      </c>
      <c r="AU775" s="242" t="s">
        <v>86</v>
      </c>
      <c r="AV775" s="13" t="s">
        <v>84</v>
      </c>
      <c r="AW775" s="13" t="s">
        <v>35</v>
      </c>
      <c r="AX775" s="13" t="s">
        <v>76</v>
      </c>
      <c r="AY775" s="242" t="s">
        <v>140</v>
      </c>
    </row>
    <row r="776" s="14" customFormat="1">
      <c r="A776" s="14"/>
      <c r="B776" s="243"/>
      <c r="C776" s="244"/>
      <c r="D776" s="234" t="s">
        <v>152</v>
      </c>
      <c r="E776" s="245" t="s">
        <v>19</v>
      </c>
      <c r="F776" s="246" t="s">
        <v>1425</v>
      </c>
      <c r="G776" s="244"/>
      <c r="H776" s="247">
        <v>46.799999999999997</v>
      </c>
      <c r="I776" s="248"/>
      <c r="J776" s="244"/>
      <c r="K776" s="244"/>
      <c r="L776" s="249"/>
      <c r="M776" s="250"/>
      <c r="N776" s="251"/>
      <c r="O776" s="251"/>
      <c r="P776" s="251"/>
      <c r="Q776" s="251"/>
      <c r="R776" s="251"/>
      <c r="S776" s="251"/>
      <c r="T776" s="252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3" t="s">
        <v>152</v>
      </c>
      <c r="AU776" s="253" t="s">
        <v>86</v>
      </c>
      <c r="AV776" s="14" t="s">
        <v>86</v>
      </c>
      <c r="AW776" s="14" t="s">
        <v>35</v>
      </c>
      <c r="AX776" s="14" t="s">
        <v>76</v>
      </c>
      <c r="AY776" s="253" t="s">
        <v>140</v>
      </c>
    </row>
    <row r="777" s="13" customFormat="1">
      <c r="A777" s="13"/>
      <c r="B777" s="232"/>
      <c r="C777" s="233"/>
      <c r="D777" s="234" t="s">
        <v>152</v>
      </c>
      <c r="E777" s="235" t="s">
        <v>19</v>
      </c>
      <c r="F777" s="236" t="s">
        <v>200</v>
      </c>
      <c r="G777" s="233"/>
      <c r="H777" s="235" t="s">
        <v>19</v>
      </c>
      <c r="I777" s="237"/>
      <c r="J777" s="233"/>
      <c r="K777" s="233"/>
      <c r="L777" s="238"/>
      <c r="M777" s="239"/>
      <c r="N777" s="240"/>
      <c r="O777" s="240"/>
      <c r="P777" s="240"/>
      <c r="Q777" s="240"/>
      <c r="R777" s="240"/>
      <c r="S777" s="240"/>
      <c r="T777" s="241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2" t="s">
        <v>152</v>
      </c>
      <c r="AU777" s="242" t="s">
        <v>86</v>
      </c>
      <c r="AV777" s="13" t="s">
        <v>84</v>
      </c>
      <c r="AW777" s="13" t="s">
        <v>35</v>
      </c>
      <c r="AX777" s="13" t="s">
        <v>76</v>
      </c>
      <c r="AY777" s="242" t="s">
        <v>140</v>
      </c>
    </row>
    <row r="778" s="14" customFormat="1">
      <c r="A778" s="14"/>
      <c r="B778" s="243"/>
      <c r="C778" s="244"/>
      <c r="D778" s="234" t="s">
        <v>152</v>
      </c>
      <c r="E778" s="245" t="s">
        <v>19</v>
      </c>
      <c r="F778" s="246" t="s">
        <v>336</v>
      </c>
      <c r="G778" s="244"/>
      <c r="H778" s="247">
        <v>22.75</v>
      </c>
      <c r="I778" s="248"/>
      <c r="J778" s="244"/>
      <c r="K778" s="244"/>
      <c r="L778" s="249"/>
      <c r="M778" s="250"/>
      <c r="N778" s="251"/>
      <c r="O778" s="251"/>
      <c r="P778" s="251"/>
      <c r="Q778" s="251"/>
      <c r="R778" s="251"/>
      <c r="S778" s="251"/>
      <c r="T778" s="252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3" t="s">
        <v>152</v>
      </c>
      <c r="AU778" s="253" t="s">
        <v>86</v>
      </c>
      <c r="AV778" s="14" t="s">
        <v>86</v>
      </c>
      <c r="AW778" s="14" t="s">
        <v>35</v>
      </c>
      <c r="AX778" s="14" t="s">
        <v>76</v>
      </c>
      <c r="AY778" s="253" t="s">
        <v>140</v>
      </c>
    </row>
    <row r="779" s="13" customFormat="1">
      <c r="A779" s="13"/>
      <c r="B779" s="232"/>
      <c r="C779" s="233"/>
      <c r="D779" s="234" t="s">
        <v>152</v>
      </c>
      <c r="E779" s="235" t="s">
        <v>19</v>
      </c>
      <c r="F779" s="236" t="s">
        <v>279</v>
      </c>
      <c r="G779" s="233"/>
      <c r="H779" s="235" t="s">
        <v>19</v>
      </c>
      <c r="I779" s="237"/>
      <c r="J779" s="233"/>
      <c r="K779" s="233"/>
      <c r="L779" s="238"/>
      <c r="M779" s="239"/>
      <c r="N779" s="240"/>
      <c r="O779" s="240"/>
      <c r="P779" s="240"/>
      <c r="Q779" s="240"/>
      <c r="R779" s="240"/>
      <c r="S779" s="240"/>
      <c r="T779" s="241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2" t="s">
        <v>152</v>
      </c>
      <c r="AU779" s="242" t="s">
        <v>86</v>
      </c>
      <c r="AV779" s="13" t="s">
        <v>84</v>
      </c>
      <c r="AW779" s="13" t="s">
        <v>35</v>
      </c>
      <c r="AX779" s="13" t="s">
        <v>76</v>
      </c>
      <c r="AY779" s="242" t="s">
        <v>140</v>
      </c>
    </row>
    <row r="780" s="14" customFormat="1">
      <c r="A780" s="14"/>
      <c r="B780" s="243"/>
      <c r="C780" s="244"/>
      <c r="D780" s="234" t="s">
        <v>152</v>
      </c>
      <c r="E780" s="245" t="s">
        <v>19</v>
      </c>
      <c r="F780" s="246" t="s">
        <v>1426</v>
      </c>
      <c r="G780" s="244"/>
      <c r="H780" s="247">
        <v>57.648000000000003</v>
      </c>
      <c r="I780" s="248"/>
      <c r="J780" s="244"/>
      <c r="K780" s="244"/>
      <c r="L780" s="249"/>
      <c r="M780" s="250"/>
      <c r="N780" s="251"/>
      <c r="O780" s="251"/>
      <c r="P780" s="251"/>
      <c r="Q780" s="251"/>
      <c r="R780" s="251"/>
      <c r="S780" s="251"/>
      <c r="T780" s="252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3" t="s">
        <v>152</v>
      </c>
      <c r="AU780" s="253" t="s">
        <v>86</v>
      </c>
      <c r="AV780" s="14" t="s">
        <v>86</v>
      </c>
      <c r="AW780" s="14" t="s">
        <v>35</v>
      </c>
      <c r="AX780" s="14" t="s">
        <v>76</v>
      </c>
      <c r="AY780" s="253" t="s">
        <v>140</v>
      </c>
    </row>
    <row r="781" s="13" customFormat="1">
      <c r="A781" s="13"/>
      <c r="B781" s="232"/>
      <c r="C781" s="233"/>
      <c r="D781" s="234" t="s">
        <v>152</v>
      </c>
      <c r="E781" s="235" t="s">
        <v>19</v>
      </c>
      <c r="F781" s="236" t="s">
        <v>157</v>
      </c>
      <c r="G781" s="233"/>
      <c r="H781" s="235" t="s">
        <v>19</v>
      </c>
      <c r="I781" s="237"/>
      <c r="J781" s="233"/>
      <c r="K781" s="233"/>
      <c r="L781" s="238"/>
      <c r="M781" s="239"/>
      <c r="N781" s="240"/>
      <c r="O781" s="240"/>
      <c r="P781" s="240"/>
      <c r="Q781" s="240"/>
      <c r="R781" s="240"/>
      <c r="S781" s="240"/>
      <c r="T781" s="241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2" t="s">
        <v>152</v>
      </c>
      <c r="AU781" s="242" t="s">
        <v>86</v>
      </c>
      <c r="AV781" s="13" t="s">
        <v>84</v>
      </c>
      <c r="AW781" s="13" t="s">
        <v>35</v>
      </c>
      <c r="AX781" s="13" t="s">
        <v>76</v>
      </c>
      <c r="AY781" s="242" t="s">
        <v>140</v>
      </c>
    </row>
    <row r="782" s="14" customFormat="1">
      <c r="A782" s="14"/>
      <c r="B782" s="243"/>
      <c r="C782" s="244"/>
      <c r="D782" s="234" t="s">
        <v>152</v>
      </c>
      <c r="E782" s="245" t="s">
        <v>19</v>
      </c>
      <c r="F782" s="246" t="s">
        <v>338</v>
      </c>
      <c r="G782" s="244"/>
      <c r="H782" s="247">
        <v>49.299999999999997</v>
      </c>
      <c r="I782" s="248"/>
      <c r="J782" s="244"/>
      <c r="K782" s="244"/>
      <c r="L782" s="249"/>
      <c r="M782" s="250"/>
      <c r="N782" s="251"/>
      <c r="O782" s="251"/>
      <c r="P782" s="251"/>
      <c r="Q782" s="251"/>
      <c r="R782" s="251"/>
      <c r="S782" s="251"/>
      <c r="T782" s="252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3" t="s">
        <v>152</v>
      </c>
      <c r="AU782" s="253" t="s">
        <v>86</v>
      </c>
      <c r="AV782" s="14" t="s">
        <v>86</v>
      </c>
      <c r="AW782" s="14" t="s">
        <v>35</v>
      </c>
      <c r="AX782" s="14" t="s">
        <v>76</v>
      </c>
      <c r="AY782" s="253" t="s">
        <v>140</v>
      </c>
    </row>
    <row r="783" s="13" customFormat="1">
      <c r="A783" s="13"/>
      <c r="B783" s="232"/>
      <c r="C783" s="233"/>
      <c r="D783" s="234" t="s">
        <v>152</v>
      </c>
      <c r="E783" s="235" t="s">
        <v>19</v>
      </c>
      <c r="F783" s="236" t="s">
        <v>230</v>
      </c>
      <c r="G783" s="233"/>
      <c r="H783" s="235" t="s">
        <v>19</v>
      </c>
      <c r="I783" s="237"/>
      <c r="J783" s="233"/>
      <c r="K783" s="233"/>
      <c r="L783" s="238"/>
      <c r="M783" s="239"/>
      <c r="N783" s="240"/>
      <c r="O783" s="240"/>
      <c r="P783" s="240"/>
      <c r="Q783" s="240"/>
      <c r="R783" s="240"/>
      <c r="S783" s="240"/>
      <c r="T783" s="241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2" t="s">
        <v>152</v>
      </c>
      <c r="AU783" s="242" t="s">
        <v>86</v>
      </c>
      <c r="AV783" s="13" t="s">
        <v>84</v>
      </c>
      <c r="AW783" s="13" t="s">
        <v>35</v>
      </c>
      <c r="AX783" s="13" t="s">
        <v>76</v>
      </c>
      <c r="AY783" s="242" t="s">
        <v>140</v>
      </c>
    </row>
    <row r="784" s="14" customFormat="1">
      <c r="A784" s="14"/>
      <c r="B784" s="243"/>
      <c r="C784" s="244"/>
      <c r="D784" s="234" t="s">
        <v>152</v>
      </c>
      <c r="E784" s="245" t="s">
        <v>19</v>
      </c>
      <c r="F784" s="246" t="s">
        <v>1427</v>
      </c>
      <c r="G784" s="244"/>
      <c r="H784" s="247">
        <v>78.480000000000004</v>
      </c>
      <c r="I784" s="248"/>
      <c r="J784" s="244"/>
      <c r="K784" s="244"/>
      <c r="L784" s="249"/>
      <c r="M784" s="250"/>
      <c r="N784" s="251"/>
      <c r="O784" s="251"/>
      <c r="P784" s="251"/>
      <c r="Q784" s="251"/>
      <c r="R784" s="251"/>
      <c r="S784" s="251"/>
      <c r="T784" s="252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3" t="s">
        <v>152</v>
      </c>
      <c r="AU784" s="253" t="s">
        <v>86</v>
      </c>
      <c r="AV784" s="14" t="s">
        <v>86</v>
      </c>
      <c r="AW784" s="14" t="s">
        <v>35</v>
      </c>
      <c r="AX784" s="14" t="s">
        <v>76</v>
      </c>
      <c r="AY784" s="253" t="s">
        <v>140</v>
      </c>
    </row>
    <row r="785" s="13" customFormat="1">
      <c r="A785" s="13"/>
      <c r="B785" s="232"/>
      <c r="C785" s="233"/>
      <c r="D785" s="234" t="s">
        <v>152</v>
      </c>
      <c r="E785" s="235" t="s">
        <v>19</v>
      </c>
      <c r="F785" s="236" t="s">
        <v>158</v>
      </c>
      <c r="G785" s="233"/>
      <c r="H785" s="235" t="s">
        <v>19</v>
      </c>
      <c r="I785" s="237"/>
      <c r="J785" s="233"/>
      <c r="K785" s="233"/>
      <c r="L785" s="238"/>
      <c r="M785" s="239"/>
      <c r="N785" s="240"/>
      <c r="O785" s="240"/>
      <c r="P785" s="240"/>
      <c r="Q785" s="240"/>
      <c r="R785" s="240"/>
      <c r="S785" s="240"/>
      <c r="T785" s="241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2" t="s">
        <v>152</v>
      </c>
      <c r="AU785" s="242" t="s">
        <v>86</v>
      </c>
      <c r="AV785" s="13" t="s">
        <v>84</v>
      </c>
      <c r="AW785" s="13" t="s">
        <v>35</v>
      </c>
      <c r="AX785" s="13" t="s">
        <v>76</v>
      </c>
      <c r="AY785" s="242" t="s">
        <v>140</v>
      </c>
    </row>
    <row r="786" s="14" customFormat="1">
      <c r="A786" s="14"/>
      <c r="B786" s="243"/>
      <c r="C786" s="244"/>
      <c r="D786" s="234" t="s">
        <v>152</v>
      </c>
      <c r="E786" s="245" t="s">
        <v>19</v>
      </c>
      <c r="F786" s="246" t="s">
        <v>340</v>
      </c>
      <c r="G786" s="244"/>
      <c r="H786" s="247">
        <v>17.420000000000002</v>
      </c>
      <c r="I786" s="248"/>
      <c r="J786" s="244"/>
      <c r="K786" s="244"/>
      <c r="L786" s="249"/>
      <c r="M786" s="250"/>
      <c r="N786" s="251"/>
      <c r="O786" s="251"/>
      <c r="P786" s="251"/>
      <c r="Q786" s="251"/>
      <c r="R786" s="251"/>
      <c r="S786" s="251"/>
      <c r="T786" s="252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3" t="s">
        <v>152</v>
      </c>
      <c r="AU786" s="253" t="s">
        <v>86</v>
      </c>
      <c r="AV786" s="14" t="s">
        <v>86</v>
      </c>
      <c r="AW786" s="14" t="s">
        <v>35</v>
      </c>
      <c r="AX786" s="14" t="s">
        <v>76</v>
      </c>
      <c r="AY786" s="253" t="s">
        <v>140</v>
      </c>
    </row>
    <row r="787" s="13" customFormat="1">
      <c r="A787" s="13"/>
      <c r="B787" s="232"/>
      <c r="C787" s="233"/>
      <c r="D787" s="234" t="s">
        <v>152</v>
      </c>
      <c r="E787" s="235" t="s">
        <v>19</v>
      </c>
      <c r="F787" s="236" t="s">
        <v>282</v>
      </c>
      <c r="G787" s="233"/>
      <c r="H787" s="235" t="s">
        <v>19</v>
      </c>
      <c r="I787" s="237"/>
      <c r="J787" s="233"/>
      <c r="K787" s="233"/>
      <c r="L787" s="238"/>
      <c r="M787" s="239"/>
      <c r="N787" s="240"/>
      <c r="O787" s="240"/>
      <c r="P787" s="240"/>
      <c r="Q787" s="240"/>
      <c r="R787" s="240"/>
      <c r="S787" s="240"/>
      <c r="T787" s="241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2" t="s">
        <v>152</v>
      </c>
      <c r="AU787" s="242" t="s">
        <v>86</v>
      </c>
      <c r="AV787" s="13" t="s">
        <v>84</v>
      </c>
      <c r="AW787" s="13" t="s">
        <v>35</v>
      </c>
      <c r="AX787" s="13" t="s">
        <v>76</v>
      </c>
      <c r="AY787" s="242" t="s">
        <v>140</v>
      </c>
    </row>
    <row r="788" s="14" customFormat="1">
      <c r="A788" s="14"/>
      <c r="B788" s="243"/>
      <c r="C788" s="244"/>
      <c r="D788" s="234" t="s">
        <v>152</v>
      </c>
      <c r="E788" s="245" t="s">
        <v>19</v>
      </c>
      <c r="F788" s="246" t="s">
        <v>1428</v>
      </c>
      <c r="G788" s="244"/>
      <c r="H788" s="247">
        <v>75.504000000000005</v>
      </c>
      <c r="I788" s="248"/>
      <c r="J788" s="244"/>
      <c r="K788" s="244"/>
      <c r="L788" s="249"/>
      <c r="M788" s="250"/>
      <c r="N788" s="251"/>
      <c r="O788" s="251"/>
      <c r="P788" s="251"/>
      <c r="Q788" s="251"/>
      <c r="R788" s="251"/>
      <c r="S788" s="251"/>
      <c r="T788" s="252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3" t="s">
        <v>152</v>
      </c>
      <c r="AU788" s="253" t="s">
        <v>86</v>
      </c>
      <c r="AV788" s="14" t="s">
        <v>86</v>
      </c>
      <c r="AW788" s="14" t="s">
        <v>35</v>
      </c>
      <c r="AX788" s="14" t="s">
        <v>76</v>
      </c>
      <c r="AY788" s="253" t="s">
        <v>140</v>
      </c>
    </row>
    <row r="789" s="13" customFormat="1">
      <c r="A789" s="13"/>
      <c r="B789" s="232"/>
      <c r="C789" s="233"/>
      <c r="D789" s="234" t="s">
        <v>152</v>
      </c>
      <c r="E789" s="235" t="s">
        <v>19</v>
      </c>
      <c r="F789" s="236" t="s">
        <v>204</v>
      </c>
      <c r="G789" s="233"/>
      <c r="H789" s="235" t="s">
        <v>19</v>
      </c>
      <c r="I789" s="237"/>
      <c r="J789" s="233"/>
      <c r="K789" s="233"/>
      <c r="L789" s="238"/>
      <c r="M789" s="239"/>
      <c r="N789" s="240"/>
      <c r="O789" s="240"/>
      <c r="P789" s="240"/>
      <c r="Q789" s="240"/>
      <c r="R789" s="240"/>
      <c r="S789" s="240"/>
      <c r="T789" s="241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2" t="s">
        <v>152</v>
      </c>
      <c r="AU789" s="242" t="s">
        <v>86</v>
      </c>
      <c r="AV789" s="13" t="s">
        <v>84</v>
      </c>
      <c r="AW789" s="13" t="s">
        <v>35</v>
      </c>
      <c r="AX789" s="13" t="s">
        <v>76</v>
      </c>
      <c r="AY789" s="242" t="s">
        <v>140</v>
      </c>
    </row>
    <row r="790" s="14" customFormat="1">
      <c r="A790" s="14"/>
      <c r="B790" s="243"/>
      <c r="C790" s="244"/>
      <c r="D790" s="234" t="s">
        <v>152</v>
      </c>
      <c r="E790" s="245" t="s">
        <v>19</v>
      </c>
      <c r="F790" s="246" t="s">
        <v>342</v>
      </c>
      <c r="G790" s="244"/>
      <c r="H790" s="247">
        <v>116</v>
      </c>
      <c r="I790" s="248"/>
      <c r="J790" s="244"/>
      <c r="K790" s="244"/>
      <c r="L790" s="249"/>
      <c r="M790" s="250"/>
      <c r="N790" s="251"/>
      <c r="O790" s="251"/>
      <c r="P790" s="251"/>
      <c r="Q790" s="251"/>
      <c r="R790" s="251"/>
      <c r="S790" s="251"/>
      <c r="T790" s="252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3" t="s">
        <v>152</v>
      </c>
      <c r="AU790" s="253" t="s">
        <v>86</v>
      </c>
      <c r="AV790" s="14" t="s">
        <v>86</v>
      </c>
      <c r="AW790" s="14" t="s">
        <v>35</v>
      </c>
      <c r="AX790" s="14" t="s">
        <v>76</v>
      </c>
      <c r="AY790" s="253" t="s">
        <v>140</v>
      </c>
    </row>
    <row r="791" s="13" customFormat="1">
      <c r="A791" s="13"/>
      <c r="B791" s="232"/>
      <c r="C791" s="233"/>
      <c r="D791" s="234" t="s">
        <v>152</v>
      </c>
      <c r="E791" s="235" t="s">
        <v>19</v>
      </c>
      <c r="F791" s="236" t="s">
        <v>284</v>
      </c>
      <c r="G791" s="233"/>
      <c r="H791" s="235" t="s">
        <v>19</v>
      </c>
      <c r="I791" s="237"/>
      <c r="J791" s="233"/>
      <c r="K791" s="233"/>
      <c r="L791" s="238"/>
      <c r="M791" s="239"/>
      <c r="N791" s="240"/>
      <c r="O791" s="240"/>
      <c r="P791" s="240"/>
      <c r="Q791" s="240"/>
      <c r="R791" s="240"/>
      <c r="S791" s="240"/>
      <c r="T791" s="241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2" t="s">
        <v>152</v>
      </c>
      <c r="AU791" s="242" t="s">
        <v>86</v>
      </c>
      <c r="AV791" s="13" t="s">
        <v>84</v>
      </c>
      <c r="AW791" s="13" t="s">
        <v>35</v>
      </c>
      <c r="AX791" s="13" t="s">
        <v>76</v>
      </c>
      <c r="AY791" s="242" t="s">
        <v>140</v>
      </c>
    </row>
    <row r="792" s="14" customFormat="1">
      <c r="A792" s="14"/>
      <c r="B792" s="243"/>
      <c r="C792" s="244"/>
      <c r="D792" s="234" t="s">
        <v>152</v>
      </c>
      <c r="E792" s="245" t="s">
        <v>19</v>
      </c>
      <c r="F792" s="246" t="s">
        <v>1429</v>
      </c>
      <c r="G792" s="244"/>
      <c r="H792" s="247">
        <v>106.176</v>
      </c>
      <c r="I792" s="248"/>
      <c r="J792" s="244"/>
      <c r="K792" s="244"/>
      <c r="L792" s="249"/>
      <c r="M792" s="250"/>
      <c r="N792" s="251"/>
      <c r="O792" s="251"/>
      <c r="P792" s="251"/>
      <c r="Q792" s="251"/>
      <c r="R792" s="251"/>
      <c r="S792" s="251"/>
      <c r="T792" s="252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3" t="s">
        <v>152</v>
      </c>
      <c r="AU792" s="253" t="s">
        <v>86</v>
      </c>
      <c r="AV792" s="14" t="s">
        <v>86</v>
      </c>
      <c r="AW792" s="14" t="s">
        <v>35</v>
      </c>
      <c r="AX792" s="14" t="s">
        <v>76</v>
      </c>
      <c r="AY792" s="253" t="s">
        <v>140</v>
      </c>
    </row>
    <row r="793" s="13" customFormat="1">
      <c r="A793" s="13"/>
      <c r="B793" s="232"/>
      <c r="C793" s="233"/>
      <c r="D793" s="234" t="s">
        <v>152</v>
      </c>
      <c r="E793" s="235" t="s">
        <v>19</v>
      </c>
      <c r="F793" s="236" t="s">
        <v>159</v>
      </c>
      <c r="G793" s="233"/>
      <c r="H793" s="235" t="s">
        <v>19</v>
      </c>
      <c r="I793" s="237"/>
      <c r="J793" s="233"/>
      <c r="K793" s="233"/>
      <c r="L793" s="238"/>
      <c r="M793" s="239"/>
      <c r="N793" s="240"/>
      <c r="O793" s="240"/>
      <c r="P793" s="240"/>
      <c r="Q793" s="240"/>
      <c r="R793" s="240"/>
      <c r="S793" s="240"/>
      <c r="T793" s="241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2" t="s">
        <v>152</v>
      </c>
      <c r="AU793" s="242" t="s">
        <v>86</v>
      </c>
      <c r="AV793" s="13" t="s">
        <v>84</v>
      </c>
      <c r="AW793" s="13" t="s">
        <v>35</v>
      </c>
      <c r="AX793" s="13" t="s">
        <v>76</v>
      </c>
      <c r="AY793" s="242" t="s">
        <v>140</v>
      </c>
    </row>
    <row r="794" s="14" customFormat="1">
      <c r="A794" s="14"/>
      <c r="B794" s="243"/>
      <c r="C794" s="244"/>
      <c r="D794" s="234" t="s">
        <v>152</v>
      </c>
      <c r="E794" s="245" t="s">
        <v>19</v>
      </c>
      <c r="F794" s="246" t="s">
        <v>344</v>
      </c>
      <c r="G794" s="244"/>
      <c r="H794" s="247">
        <v>33.32</v>
      </c>
      <c r="I794" s="248"/>
      <c r="J794" s="244"/>
      <c r="K794" s="244"/>
      <c r="L794" s="249"/>
      <c r="M794" s="250"/>
      <c r="N794" s="251"/>
      <c r="O794" s="251"/>
      <c r="P794" s="251"/>
      <c r="Q794" s="251"/>
      <c r="R794" s="251"/>
      <c r="S794" s="251"/>
      <c r="T794" s="252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3" t="s">
        <v>152</v>
      </c>
      <c r="AU794" s="253" t="s">
        <v>86</v>
      </c>
      <c r="AV794" s="14" t="s">
        <v>86</v>
      </c>
      <c r="AW794" s="14" t="s">
        <v>35</v>
      </c>
      <c r="AX794" s="14" t="s">
        <v>76</v>
      </c>
      <c r="AY794" s="253" t="s">
        <v>140</v>
      </c>
    </row>
    <row r="795" s="13" customFormat="1">
      <c r="A795" s="13"/>
      <c r="B795" s="232"/>
      <c r="C795" s="233"/>
      <c r="D795" s="234" t="s">
        <v>152</v>
      </c>
      <c r="E795" s="235" t="s">
        <v>19</v>
      </c>
      <c r="F795" s="236" t="s">
        <v>286</v>
      </c>
      <c r="G795" s="233"/>
      <c r="H795" s="235" t="s">
        <v>19</v>
      </c>
      <c r="I795" s="237"/>
      <c r="J795" s="233"/>
      <c r="K795" s="233"/>
      <c r="L795" s="238"/>
      <c r="M795" s="239"/>
      <c r="N795" s="240"/>
      <c r="O795" s="240"/>
      <c r="P795" s="240"/>
      <c r="Q795" s="240"/>
      <c r="R795" s="240"/>
      <c r="S795" s="240"/>
      <c r="T795" s="241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2" t="s">
        <v>152</v>
      </c>
      <c r="AU795" s="242" t="s">
        <v>86</v>
      </c>
      <c r="AV795" s="13" t="s">
        <v>84</v>
      </c>
      <c r="AW795" s="13" t="s">
        <v>35</v>
      </c>
      <c r="AX795" s="13" t="s">
        <v>76</v>
      </c>
      <c r="AY795" s="242" t="s">
        <v>140</v>
      </c>
    </row>
    <row r="796" s="14" customFormat="1">
      <c r="A796" s="14"/>
      <c r="B796" s="243"/>
      <c r="C796" s="244"/>
      <c r="D796" s="234" t="s">
        <v>152</v>
      </c>
      <c r="E796" s="245" t="s">
        <v>19</v>
      </c>
      <c r="F796" s="246" t="s">
        <v>1430</v>
      </c>
      <c r="G796" s="244"/>
      <c r="H796" s="247">
        <v>76.128</v>
      </c>
      <c r="I796" s="248"/>
      <c r="J796" s="244"/>
      <c r="K796" s="244"/>
      <c r="L796" s="249"/>
      <c r="M796" s="250"/>
      <c r="N796" s="251"/>
      <c r="O796" s="251"/>
      <c r="P796" s="251"/>
      <c r="Q796" s="251"/>
      <c r="R796" s="251"/>
      <c r="S796" s="251"/>
      <c r="T796" s="252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3" t="s">
        <v>152</v>
      </c>
      <c r="AU796" s="253" t="s">
        <v>86</v>
      </c>
      <c r="AV796" s="14" t="s">
        <v>86</v>
      </c>
      <c r="AW796" s="14" t="s">
        <v>35</v>
      </c>
      <c r="AX796" s="14" t="s">
        <v>76</v>
      </c>
      <c r="AY796" s="253" t="s">
        <v>140</v>
      </c>
    </row>
    <row r="797" s="13" customFormat="1">
      <c r="A797" s="13"/>
      <c r="B797" s="232"/>
      <c r="C797" s="233"/>
      <c r="D797" s="234" t="s">
        <v>152</v>
      </c>
      <c r="E797" s="235" t="s">
        <v>19</v>
      </c>
      <c r="F797" s="236" t="s">
        <v>161</v>
      </c>
      <c r="G797" s="233"/>
      <c r="H797" s="235" t="s">
        <v>19</v>
      </c>
      <c r="I797" s="237"/>
      <c r="J797" s="233"/>
      <c r="K797" s="233"/>
      <c r="L797" s="238"/>
      <c r="M797" s="239"/>
      <c r="N797" s="240"/>
      <c r="O797" s="240"/>
      <c r="P797" s="240"/>
      <c r="Q797" s="240"/>
      <c r="R797" s="240"/>
      <c r="S797" s="240"/>
      <c r="T797" s="241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2" t="s">
        <v>152</v>
      </c>
      <c r="AU797" s="242" t="s">
        <v>86</v>
      </c>
      <c r="AV797" s="13" t="s">
        <v>84</v>
      </c>
      <c r="AW797" s="13" t="s">
        <v>35</v>
      </c>
      <c r="AX797" s="13" t="s">
        <v>76</v>
      </c>
      <c r="AY797" s="242" t="s">
        <v>140</v>
      </c>
    </row>
    <row r="798" s="14" customFormat="1">
      <c r="A798" s="14"/>
      <c r="B798" s="243"/>
      <c r="C798" s="244"/>
      <c r="D798" s="234" t="s">
        <v>152</v>
      </c>
      <c r="E798" s="245" t="s">
        <v>19</v>
      </c>
      <c r="F798" s="246" t="s">
        <v>346</v>
      </c>
      <c r="G798" s="244"/>
      <c r="H798" s="247">
        <v>7.1799999999999997</v>
      </c>
      <c r="I798" s="248"/>
      <c r="J798" s="244"/>
      <c r="K798" s="244"/>
      <c r="L798" s="249"/>
      <c r="M798" s="250"/>
      <c r="N798" s="251"/>
      <c r="O798" s="251"/>
      <c r="P798" s="251"/>
      <c r="Q798" s="251"/>
      <c r="R798" s="251"/>
      <c r="S798" s="251"/>
      <c r="T798" s="252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3" t="s">
        <v>152</v>
      </c>
      <c r="AU798" s="253" t="s">
        <v>86</v>
      </c>
      <c r="AV798" s="14" t="s">
        <v>86</v>
      </c>
      <c r="AW798" s="14" t="s">
        <v>35</v>
      </c>
      <c r="AX798" s="14" t="s">
        <v>76</v>
      </c>
      <c r="AY798" s="253" t="s">
        <v>140</v>
      </c>
    </row>
    <row r="799" s="13" customFormat="1">
      <c r="A799" s="13"/>
      <c r="B799" s="232"/>
      <c r="C799" s="233"/>
      <c r="D799" s="234" t="s">
        <v>152</v>
      </c>
      <c r="E799" s="235" t="s">
        <v>19</v>
      </c>
      <c r="F799" s="236" t="s">
        <v>288</v>
      </c>
      <c r="G799" s="233"/>
      <c r="H799" s="235" t="s">
        <v>19</v>
      </c>
      <c r="I799" s="237"/>
      <c r="J799" s="233"/>
      <c r="K799" s="233"/>
      <c r="L799" s="238"/>
      <c r="M799" s="239"/>
      <c r="N799" s="240"/>
      <c r="O799" s="240"/>
      <c r="P799" s="240"/>
      <c r="Q799" s="240"/>
      <c r="R799" s="240"/>
      <c r="S799" s="240"/>
      <c r="T799" s="241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2" t="s">
        <v>152</v>
      </c>
      <c r="AU799" s="242" t="s">
        <v>86</v>
      </c>
      <c r="AV799" s="13" t="s">
        <v>84</v>
      </c>
      <c r="AW799" s="13" t="s">
        <v>35</v>
      </c>
      <c r="AX799" s="13" t="s">
        <v>76</v>
      </c>
      <c r="AY799" s="242" t="s">
        <v>140</v>
      </c>
    </row>
    <row r="800" s="14" customFormat="1">
      <c r="A800" s="14"/>
      <c r="B800" s="243"/>
      <c r="C800" s="244"/>
      <c r="D800" s="234" t="s">
        <v>152</v>
      </c>
      <c r="E800" s="245" t="s">
        <v>19</v>
      </c>
      <c r="F800" s="246" t="s">
        <v>1431</v>
      </c>
      <c r="G800" s="244"/>
      <c r="H800" s="247">
        <v>38.688000000000002</v>
      </c>
      <c r="I800" s="248"/>
      <c r="J800" s="244"/>
      <c r="K800" s="244"/>
      <c r="L800" s="249"/>
      <c r="M800" s="250"/>
      <c r="N800" s="251"/>
      <c r="O800" s="251"/>
      <c r="P800" s="251"/>
      <c r="Q800" s="251"/>
      <c r="R800" s="251"/>
      <c r="S800" s="251"/>
      <c r="T800" s="252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3" t="s">
        <v>152</v>
      </c>
      <c r="AU800" s="253" t="s">
        <v>86</v>
      </c>
      <c r="AV800" s="14" t="s">
        <v>86</v>
      </c>
      <c r="AW800" s="14" t="s">
        <v>35</v>
      </c>
      <c r="AX800" s="14" t="s">
        <v>76</v>
      </c>
      <c r="AY800" s="253" t="s">
        <v>140</v>
      </c>
    </row>
    <row r="801" s="13" customFormat="1">
      <c r="A801" s="13"/>
      <c r="B801" s="232"/>
      <c r="C801" s="233"/>
      <c r="D801" s="234" t="s">
        <v>152</v>
      </c>
      <c r="E801" s="235" t="s">
        <v>19</v>
      </c>
      <c r="F801" s="236" t="s">
        <v>208</v>
      </c>
      <c r="G801" s="233"/>
      <c r="H801" s="235" t="s">
        <v>19</v>
      </c>
      <c r="I801" s="237"/>
      <c r="J801" s="233"/>
      <c r="K801" s="233"/>
      <c r="L801" s="238"/>
      <c r="M801" s="239"/>
      <c r="N801" s="240"/>
      <c r="O801" s="240"/>
      <c r="P801" s="240"/>
      <c r="Q801" s="240"/>
      <c r="R801" s="240"/>
      <c r="S801" s="240"/>
      <c r="T801" s="241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2" t="s">
        <v>152</v>
      </c>
      <c r="AU801" s="242" t="s">
        <v>86</v>
      </c>
      <c r="AV801" s="13" t="s">
        <v>84</v>
      </c>
      <c r="AW801" s="13" t="s">
        <v>35</v>
      </c>
      <c r="AX801" s="13" t="s">
        <v>76</v>
      </c>
      <c r="AY801" s="242" t="s">
        <v>140</v>
      </c>
    </row>
    <row r="802" s="14" customFormat="1">
      <c r="A802" s="14"/>
      <c r="B802" s="243"/>
      <c r="C802" s="244"/>
      <c r="D802" s="234" t="s">
        <v>152</v>
      </c>
      <c r="E802" s="245" t="s">
        <v>19</v>
      </c>
      <c r="F802" s="246" t="s">
        <v>348</v>
      </c>
      <c r="G802" s="244"/>
      <c r="H802" s="247">
        <v>18.550000000000001</v>
      </c>
      <c r="I802" s="248"/>
      <c r="J802" s="244"/>
      <c r="K802" s="244"/>
      <c r="L802" s="249"/>
      <c r="M802" s="250"/>
      <c r="N802" s="251"/>
      <c r="O802" s="251"/>
      <c r="P802" s="251"/>
      <c r="Q802" s="251"/>
      <c r="R802" s="251"/>
      <c r="S802" s="251"/>
      <c r="T802" s="252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3" t="s">
        <v>152</v>
      </c>
      <c r="AU802" s="253" t="s">
        <v>86</v>
      </c>
      <c r="AV802" s="14" t="s">
        <v>86</v>
      </c>
      <c r="AW802" s="14" t="s">
        <v>35</v>
      </c>
      <c r="AX802" s="14" t="s">
        <v>76</v>
      </c>
      <c r="AY802" s="253" t="s">
        <v>140</v>
      </c>
    </row>
    <row r="803" s="13" customFormat="1">
      <c r="A803" s="13"/>
      <c r="B803" s="232"/>
      <c r="C803" s="233"/>
      <c r="D803" s="234" t="s">
        <v>152</v>
      </c>
      <c r="E803" s="235" t="s">
        <v>19</v>
      </c>
      <c r="F803" s="236" t="s">
        <v>290</v>
      </c>
      <c r="G803" s="233"/>
      <c r="H803" s="235" t="s">
        <v>19</v>
      </c>
      <c r="I803" s="237"/>
      <c r="J803" s="233"/>
      <c r="K803" s="233"/>
      <c r="L803" s="238"/>
      <c r="M803" s="239"/>
      <c r="N803" s="240"/>
      <c r="O803" s="240"/>
      <c r="P803" s="240"/>
      <c r="Q803" s="240"/>
      <c r="R803" s="240"/>
      <c r="S803" s="240"/>
      <c r="T803" s="241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2" t="s">
        <v>152</v>
      </c>
      <c r="AU803" s="242" t="s">
        <v>86</v>
      </c>
      <c r="AV803" s="13" t="s">
        <v>84</v>
      </c>
      <c r="AW803" s="13" t="s">
        <v>35</v>
      </c>
      <c r="AX803" s="13" t="s">
        <v>76</v>
      </c>
      <c r="AY803" s="242" t="s">
        <v>140</v>
      </c>
    </row>
    <row r="804" s="14" customFormat="1">
      <c r="A804" s="14"/>
      <c r="B804" s="243"/>
      <c r="C804" s="244"/>
      <c r="D804" s="234" t="s">
        <v>152</v>
      </c>
      <c r="E804" s="245" t="s">
        <v>19</v>
      </c>
      <c r="F804" s="246" t="s">
        <v>1432</v>
      </c>
      <c r="G804" s="244"/>
      <c r="H804" s="247">
        <v>47.911999999999999</v>
      </c>
      <c r="I804" s="248"/>
      <c r="J804" s="244"/>
      <c r="K804" s="244"/>
      <c r="L804" s="249"/>
      <c r="M804" s="250"/>
      <c r="N804" s="251"/>
      <c r="O804" s="251"/>
      <c r="P804" s="251"/>
      <c r="Q804" s="251"/>
      <c r="R804" s="251"/>
      <c r="S804" s="251"/>
      <c r="T804" s="252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3" t="s">
        <v>152</v>
      </c>
      <c r="AU804" s="253" t="s">
        <v>86</v>
      </c>
      <c r="AV804" s="14" t="s">
        <v>86</v>
      </c>
      <c r="AW804" s="14" t="s">
        <v>35</v>
      </c>
      <c r="AX804" s="14" t="s">
        <v>76</v>
      </c>
      <c r="AY804" s="253" t="s">
        <v>140</v>
      </c>
    </row>
    <row r="805" s="13" customFormat="1">
      <c r="A805" s="13"/>
      <c r="B805" s="232"/>
      <c r="C805" s="233"/>
      <c r="D805" s="234" t="s">
        <v>152</v>
      </c>
      <c r="E805" s="235" t="s">
        <v>19</v>
      </c>
      <c r="F805" s="236" t="s">
        <v>210</v>
      </c>
      <c r="G805" s="233"/>
      <c r="H805" s="235" t="s">
        <v>19</v>
      </c>
      <c r="I805" s="237"/>
      <c r="J805" s="233"/>
      <c r="K805" s="233"/>
      <c r="L805" s="238"/>
      <c r="M805" s="239"/>
      <c r="N805" s="240"/>
      <c r="O805" s="240"/>
      <c r="P805" s="240"/>
      <c r="Q805" s="240"/>
      <c r="R805" s="240"/>
      <c r="S805" s="240"/>
      <c r="T805" s="241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2" t="s">
        <v>152</v>
      </c>
      <c r="AU805" s="242" t="s">
        <v>86</v>
      </c>
      <c r="AV805" s="13" t="s">
        <v>84</v>
      </c>
      <c r="AW805" s="13" t="s">
        <v>35</v>
      </c>
      <c r="AX805" s="13" t="s">
        <v>76</v>
      </c>
      <c r="AY805" s="242" t="s">
        <v>140</v>
      </c>
    </row>
    <row r="806" s="14" customFormat="1">
      <c r="A806" s="14"/>
      <c r="B806" s="243"/>
      <c r="C806" s="244"/>
      <c r="D806" s="234" t="s">
        <v>152</v>
      </c>
      <c r="E806" s="245" t="s">
        <v>19</v>
      </c>
      <c r="F806" s="246" t="s">
        <v>350</v>
      </c>
      <c r="G806" s="244"/>
      <c r="H806" s="247">
        <v>22.219999999999999</v>
      </c>
      <c r="I806" s="248"/>
      <c r="J806" s="244"/>
      <c r="K806" s="244"/>
      <c r="L806" s="249"/>
      <c r="M806" s="250"/>
      <c r="N806" s="251"/>
      <c r="O806" s="251"/>
      <c r="P806" s="251"/>
      <c r="Q806" s="251"/>
      <c r="R806" s="251"/>
      <c r="S806" s="251"/>
      <c r="T806" s="252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3" t="s">
        <v>152</v>
      </c>
      <c r="AU806" s="253" t="s">
        <v>86</v>
      </c>
      <c r="AV806" s="14" t="s">
        <v>86</v>
      </c>
      <c r="AW806" s="14" t="s">
        <v>35</v>
      </c>
      <c r="AX806" s="14" t="s">
        <v>76</v>
      </c>
      <c r="AY806" s="253" t="s">
        <v>140</v>
      </c>
    </row>
    <row r="807" s="13" customFormat="1">
      <c r="A807" s="13"/>
      <c r="B807" s="232"/>
      <c r="C807" s="233"/>
      <c r="D807" s="234" t="s">
        <v>152</v>
      </c>
      <c r="E807" s="235" t="s">
        <v>19</v>
      </c>
      <c r="F807" s="236" t="s">
        <v>233</v>
      </c>
      <c r="G807" s="233"/>
      <c r="H807" s="235" t="s">
        <v>19</v>
      </c>
      <c r="I807" s="237"/>
      <c r="J807" s="233"/>
      <c r="K807" s="233"/>
      <c r="L807" s="238"/>
      <c r="M807" s="239"/>
      <c r="N807" s="240"/>
      <c r="O807" s="240"/>
      <c r="P807" s="240"/>
      <c r="Q807" s="240"/>
      <c r="R807" s="240"/>
      <c r="S807" s="240"/>
      <c r="T807" s="241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2" t="s">
        <v>152</v>
      </c>
      <c r="AU807" s="242" t="s">
        <v>86</v>
      </c>
      <c r="AV807" s="13" t="s">
        <v>84</v>
      </c>
      <c r="AW807" s="13" t="s">
        <v>35</v>
      </c>
      <c r="AX807" s="13" t="s">
        <v>76</v>
      </c>
      <c r="AY807" s="242" t="s">
        <v>140</v>
      </c>
    </row>
    <row r="808" s="14" customFormat="1">
      <c r="A808" s="14"/>
      <c r="B808" s="243"/>
      <c r="C808" s="244"/>
      <c r="D808" s="234" t="s">
        <v>152</v>
      </c>
      <c r="E808" s="245" t="s">
        <v>19</v>
      </c>
      <c r="F808" s="246" t="s">
        <v>1433</v>
      </c>
      <c r="G808" s="244"/>
      <c r="H808" s="247">
        <v>56.847999999999999</v>
      </c>
      <c r="I808" s="248"/>
      <c r="J808" s="244"/>
      <c r="K808" s="244"/>
      <c r="L808" s="249"/>
      <c r="M808" s="250"/>
      <c r="N808" s="251"/>
      <c r="O808" s="251"/>
      <c r="P808" s="251"/>
      <c r="Q808" s="251"/>
      <c r="R808" s="251"/>
      <c r="S808" s="251"/>
      <c r="T808" s="252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3" t="s">
        <v>152</v>
      </c>
      <c r="AU808" s="253" t="s">
        <v>86</v>
      </c>
      <c r="AV808" s="14" t="s">
        <v>86</v>
      </c>
      <c r="AW808" s="14" t="s">
        <v>35</v>
      </c>
      <c r="AX808" s="14" t="s">
        <v>76</v>
      </c>
      <c r="AY808" s="253" t="s">
        <v>140</v>
      </c>
    </row>
    <row r="809" s="13" customFormat="1">
      <c r="A809" s="13"/>
      <c r="B809" s="232"/>
      <c r="C809" s="233"/>
      <c r="D809" s="234" t="s">
        <v>152</v>
      </c>
      <c r="E809" s="235" t="s">
        <v>19</v>
      </c>
      <c r="F809" s="236" t="s">
        <v>1434</v>
      </c>
      <c r="G809" s="233"/>
      <c r="H809" s="235" t="s">
        <v>19</v>
      </c>
      <c r="I809" s="237"/>
      <c r="J809" s="233"/>
      <c r="K809" s="233"/>
      <c r="L809" s="238"/>
      <c r="M809" s="239"/>
      <c r="N809" s="240"/>
      <c r="O809" s="240"/>
      <c r="P809" s="240"/>
      <c r="Q809" s="240"/>
      <c r="R809" s="240"/>
      <c r="S809" s="240"/>
      <c r="T809" s="241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2" t="s">
        <v>152</v>
      </c>
      <c r="AU809" s="242" t="s">
        <v>86</v>
      </c>
      <c r="AV809" s="13" t="s">
        <v>84</v>
      </c>
      <c r="AW809" s="13" t="s">
        <v>35</v>
      </c>
      <c r="AX809" s="13" t="s">
        <v>76</v>
      </c>
      <c r="AY809" s="242" t="s">
        <v>140</v>
      </c>
    </row>
    <row r="810" s="14" customFormat="1">
      <c r="A810" s="14"/>
      <c r="B810" s="243"/>
      <c r="C810" s="244"/>
      <c r="D810" s="234" t="s">
        <v>152</v>
      </c>
      <c r="E810" s="245" t="s">
        <v>19</v>
      </c>
      <c r="F810" s="246" t="s">
        <v>352</v>
      </c>
      <c r="G810" s="244"/>
      <c r="H810" s="247">
        <v>8.4299999999999997</v>
      </c>
      <c r="I810" s="248"/>
      <c r="J810" s="244"/>
      <c r="K810" s="244"/>
      <c r="L810" s="249"/>
      <c r="M810" s="250"/>
      <c r="N810" s="251"/>
      <c r="O810" s="251"/>
      <c r="P810" s="251"/>
      <c r="Q810" s="251"/>
      <c r="R810" s="251"/>
      <c r="S810" s="251"/>
      <c r="T810" s="252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3" t="s">
        <v>152</v>
      </c>
      <c r="AU810" s="253" t="s">
        <v>86</v>
      </c>
      <c r="AV810" s="14" t="s">
        <v>86</v>
      </c>
      <c r="AW810" s="14" t="s">
        <v>35</v>
      </c>
      <c r="AX810" s="14" t="s">
        <v>76</v>
      </c>
      <c r="AY810" s="253" t="s">
        <v>140</v>
      </c>
    </row>
    <row r="811" s="13" customFormat="1">
      <c r="A811" s="13"/>
      <c r="B811" s="232"/>
      <c r="C811" s="233"/>
      <c r="D811" s="234" t="s">
        <v>152</v>
      </c>
      <c r="E811" s="235" t="s">
        <v>19</v>
      </c>
      <c r="F811" s="236" t="s">
        <v>1435</v>
      </c>
      <c r="G811" s="233"/>
      <c r="H811" s="235" t="s">
        <v>19</v>
      </c>
      <c r="I811" s="237"/>
      <c r="J811" s="233"/>
      <c r="K811" s="233"/>
      <c r="L811" s="238"/>
      <c r="M811" s="239"/>
      <c r="N811" s="240"/>
      <c r="O811" s="240"/>
      <c r="P811" s="240"/>
      <c r="Q811" s="240"/>
      <c r="R811" s="240"/>
      <c r="S811" s="240"/>
      <c r="T811" s="241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2" t="s">
        <v>152</v>
      </c>
      <c r="AU811" s="242" t="s">
        <v>86</v>
      </c>
      <c r="AV811" s="13" t="s">
        <v>84</v>
      </c>
      <c r="AW811" s="13" t="s">
        <v>35</v>
      </c>
      <c r="AX811" s="13" t="s">
        <v>76</v>
      </c>
      <c r="AY811" s="242" t="s">
        <v>140</v>
      </c>
    </row>
    <row r="812" s="14" customFormat="1">
      <c r="A812" s="14"/>
      <c r="B812" s="243"/>
      <c r="C812" s="244"/>
      <c r="D812" s="234" t="s">
        <v>152</v>
      </c>
      <c r="E812" s="245" t="s">
        <v>19</v>
      </c>
      <c r="F812" s="246" t="s">
        <v>1436</v>
      </c>
      <c r="G812" s="244"/>
      <c r="H812" s="247">
        <v>20.736000000000001</v>
      </c>
      <c r="I812" s="248"/>
      <c r="J812" s="244"/>
      <c r="K812" s="244"/>
      <c r="L812" s="249"/>
      <c r="M812" s="250"/>
      <c r="N812" s="251"/>
      <c r="O812" s="251"/>
      <c r="P812" s="251"/>
      <c r="Q812" s="251"/>
      <c r="R812" s="251"/>
      <c r="S812" s="251"/>
      <c r="T812" s="252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3" t="s">
        <v>152</v>
      </c>
      <c r="AU812" s="253" t="s">
        <v>86</v>
      </c>
      <c r="AV812" s="14" t="s">
        <v>86</v>
      </c>
      <c r="AW812" s="14" t="s">
        <v>35</v>
      </c>
      <c r="AX812" s="14" t="s">
        <v>76</v>
      </c>
      <c r="AY812" s="253" t="s">
        <v>140</v>
      </c>
    </row>
    <row r="813" s="13" customFormat="1">
      <c r="A813" s="13"/>
      <c r="B813" s="232"/>
      <c r="C813" s="233"/>
      <c r="D813" s="234" t="s">
        <v>152</v>
      </c>
      <c r="E813" s="235" t="s">
        <v>19</v>
      </c>
      <c r="F813" s="236" t="s">
        <v>1437</v>
      </c>
      <c r="G813" s="233"/>
      <c r="H813" s="235" t="s">
        <v>19</v>
      </c>
      <c r="I813" s="237"/>
      <c r="J813" s="233"/>
      <c r="K813" s="233"/>
      <c r="L813" s="238"/>
      <c r="M813" s="239"/>
      <c r="N813" s="240"/>
      <c r="O813" s="240"/>
      <c r="P813" s="240"/>
      <c r="Q813" s="240"/>
      <c r="R813" s="240"/>
      <c r="S813" s="240"/>
      <c r="T813" s="241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2" t="s">
        <v>152</v>
      </c>
      <c r="AU813" s="242" t="s">
        <v>86</v>
      </c>
      <c r="AV813" s="13" t="s">
        <v>84</v>
      </c>
      <c r="AW813" s="13" t="s">
        <v>35</v>
      </c>
      <c r="AX813" s="13" t="s">
        <v>76</v>
      </c>
      <c r="AY813" s="242" t="s">
        <v>140</v>
      </c>
    </row>
    <row r="814" s="14" customFormat="1">
      <c r="A814" s="14"/>
      <c r="B814" s="243"/>
      <c r="C814" s="244"/>
      <c r="D814" s="234" t="s">
        <v>152</v>
      </c>
      <c r="E814" s="245" t="s">
        <v>19</v>
      </c>
      <c r="F814" s="246" t="s">
        <v>354</v>
      </c>
      <c r="G814" s="244"/>
      <c r="H814" s="247">
        <v>12.85</v>
      </c>
      <c r="I814" s="248"/>
      <c r="J814" s="244"/>
      <c r="K814" s="244"/>
      <c r="L814" s="249"/>
      <c r="M814" s="250"/>
      <c r="N814" s="251"/>
      <c r="O814" s="251"/>
      <c r="P814" s="251"/>
      <c r="Q814" s="251"/>
      <c r="R814" s="251"/>
      <c r="S814" s="251"/>
      <c r="T814" s="252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3" t="s">
        <v>152</v>
      </c>
      <c r="AU814" s="253" t="s">
        <v>86</v>
      </c>
      <c r="AV814" s="14" t="s">
        <v>86</v>
      </c>
      <c r="AW814" s="14" t="s">
        <v>35</v>
      </c>
      <c r="AX814" s="14" t="s">
        <v>76</v>
      </c>
      <c r="AY814" s="253" t="s">
        <v>140</v>
      </c>
    </row>
    <row r="815" s="13" customFormat="1">
      <c r="A815" s="13"/>
      <c r="B815" s="232"/>
      <c r="C815" s="233"/>
      <c r="D815" s="234" t="s">
        <v>152</v>
      </c>
      <c r="E815" s="235" t="s">
        <v>19</v>
      </c>
      <c r="F815" s="236" t="s">
        <v>1438</v>
      </c>
      <c r="G815" s="233"/>
      <c r="H815" s="235" t="s">
        <v>19</v>
      </c>
      <c r="I815" s="237"/>
      <c r="J815" s="233"/>
      <c r="K815" s="233"/>
      <c r="L815" s="238"/>
      <c r="M815" s="239"/>
      <c r="N815" s="240"/>
      <c r="O815" s="240"/>
      <c r="P815" s="240"/>
      <c r="Q815" s="240"/>
      <c r="R815" s="240"/>
      <c r="S815" s="240"/>
      <c r="T815" s="241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2" t="s">
        <v>152</v>
      </c>
      <c r="AU815" s="242" t="s">
        <v>86</v>
      </c>
      <c r="AV815" s="13" t="s">
        <v>84</v>
      </c>
      <c r="AW815" s="13" t="s">
        <v>35</v>
      </c>
      <c r="AX815" s="13" t="s">
        <v>76</v>
      </c>
      <c r="AY815" s="242" t="s">
        <v>140</v>
      </c>
    </row>
    <row r="816" s="14" customFormat="1">
      <c r="A816" s="14"/>
      <c r="B816" s="243"/>
      <c r="C816" s="244"/>
      <c r="D816" s="234" t="s">
        <v>152</v>
      </c>
      <c r="E816" s="245" t="s">
        <v>19</v>
      </c>
      <c r="F816" s="246" t="s">
        <v>1439</v>
      </c>
      <c r="G816" s="244"/>
      <c r="H816" s="247">
        <v>30.015999999999998</v>
      </c>
      <c r="I816" s="248"/>
      <c r="J816" s="244"/>
      <c r="K816" s="244"/>
      <c r="L816" s="249"/>
      <c r="M816" s="250"/>
      <c r="N816" s="251"/>
      <c r="O816" s="251"/>
      <c r="P816" s="251"/>
      <c r="Q816" s="251"/>
      <c r="R816" s="251"/>
      <c r="S816" s="251"/>
      <c r="T816" s="252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3" t="s">
        <v>152</v>
      </c>
      <c r="AU816" s="253" t="s">
        <v>86</v>
      </c>
      <c r="AV816" s="14" t="s">
        <v>86</v>
      </c>
      <c r="AW816" s="14" t="s">
        <v>35</v>
      </c>
      <c r="AX816" s="14" t="s">
        <v>76</v>
      </c>
      <c r="AY816" s="253" t="s">
        <v>140</v>
      </c>
    </row>
    <row r="817" s="13" customFormat="1">
      <c r="A817" s="13"/>
      <c r="B817" s="232"/>
      <c r="C817" s="233"/>
      <c r="D817" s="234" t="s">
        <v>152</v>
      </c>
      <c r="E817" s="235" t="s">
        <v>19</v>
      </c>
      <c r="F817" s="236" t="s">
        <v>1440</v>
      </c>
      <c r="G817" s="233"/>
      <c r="H817" s="235" t="s">
        <v>19</v>
      </c>
      <c r="I817" s="237"/>
      <c r="J817" s="233"/>
      <c r="K817" s="233"/>
      <c r="L817" s="238"/>
      <c r="M817" s="239"/>
      <c r="N817" s="240"/>
      <c r="O817" s="240"/>
      <c r="P817" s="240"/>
      <c r="Q817" s="240"/>
      <c r="R817" s="240"/>
      <c r="S817" s="240"/>
      <c r="T817" s="241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2" t="s">
        <v>152</v>
      </c>
      <c r="AU817" s="242" t="s">
        <v>86</v>
      </c>
      <c r="AV817" s="13" t="s">
        <v>84</v>
      </c>
      <c r="AW817" s="13" t="s">
        <v>35</v>
      </c>
      <c r="AX817" s="13" t="s">
        <v>76</v>
      </c>
      <c r="AY817" s="242" t="s">
        <v>140</v>
      </c>
    </row>
    <row r="818" s="14" customFormat="1">
      <c r="A818" s="14"/>
      <c r="B818" s="243"/>
      <c r="C818" s="244"/>
      <c r="D818" s="234" t="s">
        <v>152</v>
      </c>
      <c r="E818" s="245" t="s">
        <v>19</v>
      </c>
      <c r="F818" s="246" t="s">
        <v>356</v>
      </c>
      <c r="G818" s="244"/>
      <c r="H818" s="247">
        <v>8.6500000000000004</v>
      </c>
      <c r="I818" s="248"/>
      <c r="J818" s="244"/>
      <c r="K818" s="244"/>
      <c r="L818" s="249"/>
      <c r="M818" s="250"/>
      <c r="N818" s="251"/>
      <c r="O818" s="251"/>
      <c r="P818" s="251"/>
      <c r="Q818" s="251"/>
      <c r="R818" s="251"/>
      <c r="S818" s="251"/>
      <c r="T818" s="252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3" t="s">
        <v>152</v>
      </c>
      <c r="AU818" s="253" t="s">
        <v>86</v>
      </c>
      <c r="AV818" s="14" t="s">
        <v>86</v>
      </c>
      <c r="AW818" s="14" t="s">
        <v>35</v>
      </c>
      <c r="AX818" s="14" t="s">
        <v>76</v>
      </c>
      <c r="AY818" s="253" t="s">
        <v>140</v>
      </c>
    </row>
    <row r="819" s="13" customFormat="1">
      <c r="A819" s="13"/>
      <c r="B819" s="232"/>
      <c r="C819" s="233"/>
      <c r="D819" s="234" t="s">
        <v>152</v>
      </c>
      <c r="E819" s="235" t="s">
        <v>19</v>
      </c>
      <c r="F819" s="236" t="s">
        <v>1441</v>
      </c>
      <c r="G819" s="233"/>
      <c r="H819" s="235" t="s">
        <v>19</v>
      </c>
      <c r="I819" s="237"/>
      <c r="J819" s="233"/>
      <c r="K819" s="233"/>
      <c r="L819" s="238"/>
      <c r="M819" s="239"/>
      <c r="N819" s="240"/>
      <c r="O819" s="240"/>
      <c r="P819" s="240"/>
      <c r="Q819" s="240"/>
      <c r="R819" s="240"/>
      <c r="S819" s="240"/>
      <c r="T819" s="241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2" t="s">
        <v>152</v>
      </c>
      <c r="AU819" s="242" t="s">
        <v>86</v>
      </c>
      <c r="AV819" s="13" t="s">
        <v>84</v>
      </c>
      <c r="AW819" s="13" t="s">
        <v>35</v>
      </c>
      <c r="AX819" s="13" t="s">
        <v>76</v>
      </c>
      <c r="AY819" s="242" t="s">
        <v>140</v>
      </c>
    </row>
    <row r="820" s="14" customFormat="1">
      <c r="A820" s="14"/>
      <c r="B820" s="243"/>
      <c r="C820" s="244"/>
      <c r="D820" s="234" t="s">
        <v>152</v>
      </c>
      <c r="E820" s="245" t="s">
        <v>19</v>
      </c>
      <c r="F820" s="246" t="s">
        <v>1442</v>
      </c>
      <c r="G820" s="244"/>
      <c r="H820" s="247">
        <v>21.059999999999999</v>
      </c>
      <c r="I820" s="248"/>
      <c r="J820" s="244"/>
      <c r="K820" s="244"/>
      <c r="L820" s="249"/>
      <c r="M820" s="250"/>
      <c r="N820" s="251"/>
      <c r="O820" s="251"/>
      <c r="P820" s="251"/>
      <c r="Q820" s="251"/>
      <c r="R820" s="251"/>
      <c r="S820" s="251"/>
      <c r="T820" s="252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3" t="s">
        <v>152</v>
      </c>
      <c r="AU820" s="253" t="s">
        <v>86</v>
      </c>
      <c r="AV820" s="14" t="s">
        <v>86</v>
      </c>
      <c r="AW820" s="14" t="s">
        <v>35</v>
      </c>
      <c r="AX820" s="14" t="s">
        <v>76</v>
      </c>
      <c r="AY820" s="253" t="s">
        <v>140</v>
      </c>
    </row>
    <row r="821" s="13" customFormat="1">
      <c r="A821" s="13"/>
      <c r="B821" s="232"/>
      <c r="C821" s="233"/>
      <c r="D821" s="234" t="s">
        <v>152</v>
      </c>
      <c r="E821" s="235" t="s">
        <v>19</v>
      </c>
      <c r="F821" s="236" t="s">
        <v>212</v>
      </c>
      <c r="G821" s="233"/>
      <c r="H821" s="235" t="s">
        <v>19</v>
      </c>
      <c r="I821" s="237"/>
      <c r="J821" s="233"/>
      <c r="K821" s="233"/>
      <c r="L821" s="238"/>
      <c r="M821" s="239"/>
      <c r="N821" s="240"/>
      <c r="O821" s="240"/>
      <c r="P821" s="240"/>
      <c r="Q821" s="240"/>
      <c r="R821" s="240"/>
      <c r="S821" s="240"/>
      <c r="T821" s="241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2" t="s">
        <v>152</v>
      </c>
      <c r="AU821" s="242" t="s">
        <v>86</v>
      </c>
      <c r="AV821" s="13" t="s">
        <v>84</v>
      </c>
      <c r="AW821" s="13" t="s">
        <v>35</v>
      </c>
      <c r="AX821" s="13" t="s">
        <v>76</v>
      </c>
      <c r="AY821" s="242" t="s">
        <v>140</v>
      </c>
    </row>
    <row r="822" s="14" customFormat="1">
      <c r="A822" s="14"/>
      <c r="B822" s="243"/>
      <c r="C822" s="244"/>
      <c r="D822" s="234" t="s">
        <v>152</v>
      </c>
      <c r="E822" s="245" t="s">
        <v>19</v>
      </c>
      <c r="F822" s="246" t="s">
        <v>358</v>
      </c>
      <c r="G822" s="244"/>
      <c r="H822" s="247">
        <v>12.9</v>
      </c>
      <c r="I822" s="248"/>
      <c r="J822" s="244"/>
      <c r="K822" s="244"/>
      <c r="L822" s="249"/>
      <c r="M822" s="250"/>
      <c r="N822" s="251"/>
      <c r="O822" s="251"/>
      <c r="P822" s="251"/>
      <c r="Q822" s="251"/>
      <c r="R822" s="251"/>
      <c r="S822" s="251"/>
      <c r="T822" s="252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3" t="s">
        <v>152</v>
      </c>
      <c r="AU822" s="253" t="s">
        <v>86</v>
      </c>
      <c r="AV822" s="14" t="s">
        <v>86</v>
      </c>
      <c r="AW822" s="14" t="s">
        <v>35</v>
      </c>
      <c r="AX822" s="14" t="s">
        <v>76</v>
      </c>
      <c r="AY822" s="253" t="s">
        <v>140</v>
      </c>
    </row>
    <row r="823" s="13" customFormat="1">
      <c r="A823" s="13"/>
      <c r="B823" s="232"/>
      <c r="C823" s="233"/>
      <c r="D823" s="234" t="s">
        <v>152</v>
      </c>
      <c r="E823" s="235" t="s">
        <v>19</v>
      </c>
      <c r="F823" s="236" t="s">
        <v>293</v>
      </c>
      <c r="G823" s="233"/>
      <c r="H823" s="235" t="s">
        <v>19</v>
      </c>
      <c r="I823" s="237"/>
      <c r="J823" s="233"/>
      <c r="K823" s="233"/>
      <c r="L823" s="238"/>
      <c r="M823" s="239"/>
      <c r="N823" s="240"/>
      <c r="O823" s="240"/>
      <c r="P823" s="240"/>
      <c r="Q823" s="240"/>
      <c r="R823" s="240"/>
      <c r="S823" s="240"/>
      <c r="T823" s="241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2" t="s">
        <v>152</v>
      </c>
      <c r="AU823" s="242" t="s">
        <v>86</v>
      </c>
      <c r="AV823" s="13" t="s">
        <v>84</v>
      </c>
      <c r="AW823" s="13" t="s">
        <v>35</v>
      </c>
      <c r="AX823" s="13" t="s">
        <v>76</v>
      </c>
      <c r="AY823" s="242" t="s">
        <v>140</v>
      </c>
    </row>
    <row r="824" s="14" customFormat="1">
      <c r="A824" s="14"/>
      <c r="B824" s="243"/>
      <c r="C824" s="244"/>
      <c r="D824" s="234" t="s">
        <v>152</v>
      </c>
      <c r="E824" s="245" t="s">
        <v>19</v>
      </c>
      <c r="F824" s="246" t="s">
        <v>1443</v>
      </c>
      <c r="G824" s="244"/>
      <c r="H824" s="247">
        <v>34.048000000000002</v>
      </c>
      <c r="I824" s="248"/>
      <c r="J824" s="244"/>
      <c r="K824" s="244"/>
      <c r="L824" s="249"/>
      <c r="M824" s="250"/>
      <c r="N824" s="251"/>
      <c r="O824" s="251"/>
      <c r="P824" s="251"/>
      <c r="Q824" s="251"/>
      <c r="R824" s="251"/>
      <c r="S824" s="251"/>
      <c r="T824" s="252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3" t="s">
        <v>152</v>
      </c>
      <c r="AU824" s="253" t="s">
        <v>86</v>
      </c>
      <c r="AV824" s="14" t="s">
        <v>86</v>
      </c>
      <c r="AW824" s="14" t="s">
        <v>35</v>
      </c>
      <c r="AX824" s="14" t="s">
        <v>76</v>
      </c>
      <c r="AY824" s="253" t="s">
        <v>140</v>
      </c>
    </row>
    <row r="825" s="15" customFormat="1">
      <c r="A825" s="15"/>
      <c r="B825" s="254"/>
      <c r="C825" s="255"/>
      <c r="D825" s="234" t="s">
        <v>152</v>
      </c>
      <c r="E825" s="256" t="s">
        <v>19</v>
      </c>
      <c r="F825" s="257" t="s">
        <v>162</v>
      </c>
      <c r="G825" s="255"/>
      <c r="H825" s="258">
        <v>2650.5619999999999</v>
      </c>
      <c r="I825" s="259"/>
      <c r="J825" s="255"/>
      <c r="K825" s="255"/>
      <c r="L825" s="260"/>
      <c r="M825" s="287"/>
      <c r="N825" s="288"/>
      <c r="O825" s="288"/>
      <c r="P825" s="288"/>
      <c r="Q825" s="288"/>
      <c r="R825" s="288"/>
      <c r="S825" s="288"/>
      <c r="T825" s="289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64" t="s">
        <v>152</v>
      </c>
      <c r="AU825" s="264" t="s">
        <v>86</v>
      </c>
      <c r="AV825" s="15" t="s">
        <v>148</v>
      </c>
      <c r="AW825" s="15" t="s">
        <v>35</v>
      </c>
      <c r="AX825" s="15" t="s">
        <v>84</v>
      </c>
      <c r="AY825" s="264" t="s">
        <v>140</v>
      </c>
    </row>
    <row r="826" s="2" customFormat="1" ht="6.96" customHeight="1">
      <c r="A826" s="40"/>
      <c r="B826" s="61"/>
      <c r="C826" s="62"/>
      <c r="D826" s="62"/>
      <c r="E826" s="62"/>
      <c r="F826" s="62"/>
      <c r="G826" s="62"/>
      <c r="H826" s="62"/>
      <c r="I826" s="62"/>
      <c r="J826" s="62"/>
      <c r="K826" s="62"/>
      <c r="L826" s="46"/>
      <c r="M826" s="40"/>
      <c r="O826" s="40"/>
      <c r="P826" s="40"/>
      <c r="Q826" s="40"/>
      <c r="R826" s="40"/>
      <c r="S826" s="40"/>
      <c r="T826" s="40"/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</row>
  </sheetData>
  <sheetProtection sheet="1" autoFilter="0" formatColumns="0" formatRows="0" objects="1" scenarios="1" spinCount="100000" saltValue="xjyzPZNbiHgN0iZ11RmFJ1PgJUJy4kGc3KWlfstbyfsojj7/TrkGGhZ35mmVkFtGHAShfNnyja3+/ICGXE8law==" hashValue="Z8AC4N2/f85nXgs73JOUCKtcKkEloyZ6vDu/tkhA3r2kzQf46hARE0WKqyHBfs0yEgEvvjN8Fh1qXjgEcixKPA==" algorithmName="SHA-512" password="CC35"/>
  <autoFilter ref="C82:K82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1/771573913"/>
    <hyperlink ref="F97" r:id="rId2" display="https://podminky.urs.cz/item/CS_URS_2024_01/998771311"/>
    <hyperlink ref="F308" r:id="rId3" display="https://podminky.urs.cz/item/CS_URS_2024_01/998776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86</v>
      </c>
    </row>
    <row r="4" s="1" customFormat="1" ht="24.96" customHeight="1">
      <c r="B4" s="22"/>
      <c r="D4" s="142" t="s">
        <v>107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Revitalizace prostor budovy UX - 2np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108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1454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14. 5. 2024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32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4" t="s">
        <v>28</v>
      </c>
      <c r="J21" s="135" t="s">
        <v>34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36</v>
      </c>
      <c r="E23" s="40"/>
      <c r="F23" s="40"/>
      <c r="G23" s="40"/>
      <c r="H23" s="40"/>
      <c r="I23" s="144" t="s">
        <v>26</v>
      </c>
      <c r="J23" s="135" t="s">
        <v>37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38</v>
      </c>
      <c r="F24" s="40"/>
      <c r="G24" s="40"/>
      <c r="H24" s="40"/>
      <c r="I24" s="144" t="s">
        <v>28</v>
      </c>
      <c r="J24" s="135" t="s">
        <v>39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40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40"/>
      <c r="J30" s="155">
        <f>ROUND(J85,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6" t="s">
        <v>43</v>
      </c>
      <c r="J32" s="156" t="s">
        <v>45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44" t="s">
        <v>47</v>
      </c>
      <c r="F33" s="158">
        <f>ROUND((SUM(BE85:BE110)),  2)</f>
        <v>0</v>
      </c>
      <c r="G33" s="40"/>
      <c r="H33" s="40"/>
      <c r="I33" s="159">
        <v>0.20999999999999999</v>
      </c>
      <c r="J33" s="158">
        <f>ROUND(((SUM(BE85:BE110))*I33),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48</v>
      </c>
      <c r="F34" s="158">
        <f>ROUND((SUM(BF85:BF110)),  2)</f>
        <v>0</v>
      </c>
      <c r="G34" s="40"/>
      <c r="H34" s="40"/>
      <c r="I34" s="159">
        <v>0.12</v>
      </c>
      <c r="J34" s="158">
        <f>ROUND(((SUM(BF85:BF110))*I34),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49</v>
      </c>
      <c r="F35" s="158">
        <f>ROUND((SUM(BG85:BG110)),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50</v>
      </c>
      <c r="F36" s="158">
        <f>ROUND((SUM(BH85:BH110)),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51</v>
      </c>
      <c r="F37" s="158">
        <f>ROUND((SUM(BI85:BI110)),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Revitalizace prostor budovy UX - 2np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PP0224VON - Vedlejší a ostatní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Univerzitní ul., ZČU Plzeň - Bory</v>
      </c>
      <c r="G52" s="42"/>
      <c r="H52" s="42"/>
      <c r="I52" s="34" t="s">
        <v>23</v>
      </c>
      <c r="J52" s="74" t="str">
        <f>IF(J12="","",J12)</f>
        <v>14. 5. 2024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ZČU v Plzni, Univerzitní 2732/8, Plzeň 301 00</v>
      </c>
      <c r="G54" s="42"/>
      <c r="H54" s="42"/>
      <c r="I54" s="34" t="s">
        <v>31</v>
      </c>
      <c r="J54" s="38" t="str">
        <f>E21</f>
        <v>PilsProjekt s.r.o., Částkova 74, 326 00 Plzeň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Zdeněk Basl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111</v>
      </c>
      <c r="D57" s="173"/>
      <c r="E57" s="173"/>
      <c r="F57" s="173"/>
      <c r="G57" s="173"/>
      <c r="H57" s="173"/>
      <c r="I57" s="173"/>
      <c r="J57" s="174" t="s">
        <v>112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74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76"/>
      <c r="C60" s="177"/>
      <c r="D60" s="178" t="s">
        <v>1455</v>
      </c>
      <c r="E60" s="179"/>
      <c r="F60" s="179"/>
      <c r="G60" s="179"/>
      <c r="H60" s="179"/>
      <c r="I60" s="179"/>
      <c r="J60" s="180">
        <f>J86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1456</v>
      </c>
      <c r="E61" s="184"/>
      <c r="F61" s="184"/>
      <c r="G61" s="184"/>
      <c r="H61" s="184"/>
      <c r="I61" s="184"/>
      <c r="J61" s="185">
        <f>J87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1457</v>
      </c>
      <c r="E62" s="184"/>
      <c r="F62" s="184"/>
      <c r="G62" s="184"/>
      <c r="H62" s="184"/>
      <c r="I62" s="184"/>
      <c r="J62" s="185">
        <f>J94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1458</v>
      </c>
      <c r="E63" s="184"/>
      <c r="F63" s="184"/>
      <c r="G63" s="184"/>
      <c r="H63" s="184"/>
      <c r="I63" s="184"/>
      <c r="J63" s="185">
        <f>J98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1459</v>
      </c>
      <c r="E64" s="184"/>
      <c r="F64" s="184"/>
      <c r="G64" s="184"/>
      <c r="H64" s="184"/>
      <c r="I64" s="184"/>
      <c r="J64" s="185">
        <f>J104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1460</v>
      </c>
      <c r="E65" s="184"/>
      <c r="F65" s="184"/>
      <c r="G65" s="184"/>
      <c r="H65" s="184"/>
      <c r="I65" s="184"/>
      <c r="J65" s="185">
        <f>J108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125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Revitalizace prostor budovy UX - 2np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108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PP0224VON - Vedlejší a ostatní náklady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Univerzitní ul., ZČU Plzeň - Bory</v>
      </c>
      <c r="G79" s="42"/>
      <c r="H79" s="42"/>
      <c r="I79" s="34" t="s">
        <v>23</v>
      </c>
      <c r="J79" s="74" t="str">
        <f>IF(J12="","",J12)</f>
        <v>14. 5. 2024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25</v>
      </c>
      <c r="D81" s="42"/>
      <c r="E81" s="42"/>
      <c r="F81" s="29" t="str">
        <f>E15</f>
        <v>ZČU v Plzni, Univerzitní 2732/8, Plzeň 301 00</v>
      </c>
      <c r="G81" s="42"/>
      <c r="H81" s="42"/>
      <c r="I81" s="34" t="s">
        <v>31</v>
      </c>
      <c r="J81" s="38" t="str">
        <f>E21</f>
        <v>PilsProjekt s.r.o., Částkova 74, 326 00 Plzeň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Zdeněk Basl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7"/>
      <c r="B84" s="188"/>
      <c r="C84" s="189" t="s">
        <v>126</v>
      </c>
      <c r="D84" s="190" t="s">
        <v>61</v>
      </c>
      <c r="E84" s="190" t="s">
        <v>57</v>
      </c>
      <c r="F84" s="190" t="s">
        <v>58</v>
      </c>
      <c r="G84" s="190" t="s">
        <v>127</v>
      </c>
      <c r="H84" s="190" t="s">
        <v>128</v>
      </c>
      <c r="I84" s="190" t="s">
        <v>129</v>
      </c>
      <c r="J84" s="190" t="s">
        <v>112</v>
      </c>
      <c r="K84" s="191" t="s">
        <v>130</v>
      </c>
      <c r="L84" s="192"/>
      <c r="M84" s="94" t="s">
        <v>19</v>
      </c>
      <c r="N84" s="95" t="s">
        <v>46</v>
      </c>
      <c r="O84" s="95" t="s">
        <v>131</v>
      </c>
      <c r="P84" s="95" t="s">
        <v>132</v>
      </c>
      <c r="Q84" s="95" t="s">
        <v>133</v>
      </c>
      <c r="R84" s="95" t="s">
        <v>134</v>
      </c>
      <c r="S84" s="95" t="s">
        <v>135</v>
      </c>
      <c r="T84" s="96" t="s">
        <v>136</v>
      </c>
      <c r="U84" s="187"/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</row>
    <row r="85" s="2" customFormat="1" ht="22.8" customHeight="1">
      <c r="A85" s="40"/>
      <c r="B85" s="41"/>
      <c r="C85" s="101" t="s">
        <v>137</v>
      </c>
      <c r="D85" s="42"/>
      <c r="E85" s="42"/>
      <c r="F85" s="42"/>
      <c r="G85" s="42"/>
      <c r="H85" s="42"/>
      <c r="I85" s="42"/>
      <c r="J85" s="193">
        <f>BK85</f>
        <v>0</v>
      </c>
      <c r="K85" s="42"/>
      <c r="L85" s="46"/>
      <c r="M85" s="97"/>
      <c r="N85" s="194"/>
      <c r="O85" s="98"/>
      <c r="P85" s="195">
        <f>P86</f>
        <v>0</v>
      </c>
      <c r="Q85" s="98"/>
      <c r="R85" s="195">
        <f>R86</f>
        <v>0</v>
      </c>
      <c r="S85" s="98"/>
      <c r="T85" s="196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75</v>
      </c>
      <c r="AU85" s="19" t="s">
        <v>113</v>
      </c>
      <c r="BK85" s="197">
        <f>BK86</f>
        <v>0</v>
      </c>
    </row>
    <row r="86" s="12" customFormat="1" ht="25.92" customHeight="1">
      <c r="A86" s="12"/>
      <c r="B86" s="198"/>
      <c r="C86" s="199"/>
      <c r="D86" s="200" t="s">
        <v>75</v>
      </c>
      <c r="E86" s="201" t="s">
        <v>1461</v>
      </c>
      <c r="F86" s="201" t="s">
        <v>1462</v>
      </c>
      <c r="G86" s="199"/>
      <c r="H86" s="199"/>
      <c r="I86" s="202"/>
      <c r="J86" s="203">
        <f>BK86</f>
        <v>0</v>
      </c>
      <c r="K86" s="199"/>
      <c r="L86" s="204"/>
      <c r="M86" s="205"/>
      <c r="N86" s="206"/>
      <c r="O86" s="206"/>
      <c r="P86" s="207">
        <f>P87+P94+P98+P104+P108</f>
        <v>0</v>
      </c>
      <c r="Q86" s="206"/>
      <c r="R86" s="207">
        <f>R87+R94+R98+R104+R108</f>
        <v>0</v>
      </c>
      <c r="S86" s="206"/>
      <c r="T86" s="208">
        <f>T87+T94+T98+T104+T108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9" t="s">
        <v>234</v>
      </c>
      <c r="AT86" s="210" t="s">
        <v>75</v>
      </c>
      <c r="AU86" s="210" t="s">
        <v>76</v>
      </c>
      <c r="AY86" s="209" t="s">
        <v>140</v>
      </c>
      <c r="BK86" s="211">
        <f>BK87+BK94+BK98+BK104+BK108</f>
        <v>0</v>
      </c>
    </row>
    <row r="87" s="12" customFormat="1" ht="22.8" customHeight="1">
      <c r="A87" s="12"/>
      <c r="B87" s="198"/>
      <c r="C87" s="199"/>
      <c r="D87" s="200" t="s">
        <v>75</v>
      </c>
      <c r="E87" s="212" t="s">
        <v>1463</v>
      </c>
      <c r="F87" s="212" t="s">
        <v>1464</v>
      </c>
      <c r="G87" s="199"/>
      <c r="H87" s="199"/>
      <c r="I87" s="202"/>
      <c r="J87" s="213">
        <f>BK87</f>
        <v>0</v>
      </c>
      <c r="K87" s="199"/>
      <c r="L87" s="204"/>
      <c r="M87" s="205"/>
      <c r="N87" s="206"/>
      <c r="O87" s="206"/>
      <c r="P87" s="207">
        <f>SUM(P88:P93)</f>
        <v>0</v>
      </c>
      <c r="Q87" s="206"/>
      <c r="R87" s="207">
        <f>SUM(R88:R93)</f>
        <v>0</v>
      </c>
      <c r="S87" s="206"/>
      <c r="T87" s="208">
        <f>SUM(T88:T93)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234</v>
      </c>
      <c r="AT87" s="210" t="s">
        <v>75</v>
      </c>
      <c r="AU87" s="210" t="s">
        <v>84</v>
      </c>
      <c r="AY87" s="209" t="s">
        <v>140</v>
      </c>
      <c r="BK87" s="211">
        <f>SUM(BK88:BK93)</f>
        <v>0</v>
      </c>
    </row>
    <row r="88" s="2" customFormat="1" ht="16.5" customHeight="1">
      <c r="A88" s="40"/>
      <c r="B88" s="41"/>
      <c r="C88" s="214" t="s">
        <v>84</v>
      </c>
      <c r="D88" s="214" t="s">
        <v>143</v>
      </c>
      <c r="E88" s="215" t="s">
        <v>1465</v>
      </c>
      <c r="F88" s="216" t="s">
        <v>1466</v>
      </c>
      <c r="G88" s="217" t="s">
        <v>543</v>
      </c>
      <c r="H88" s="218">
        <v>1</v>
      </c>
      <c r="I88" s="219"/>
      <c r="J88" s="220">
        <f>ROUND(I88*H88,2)</f>
        <v>0</v>
      </c>
      <c r="K88" s="216" t="s">
        <v>147</v>
      </c>
      <c r="L88" s="46"/>
      <c r="M88" s="221" t="s">
        <v>19</v>
      </c>
      <c r="N88" s="222" t="s">
        <v>47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1467</v>
      </c>
      <c r="AT88" s="225" t="s">
        <v>143</v>
      </c>
      <c r="AU88" s="225" t="s">
        <v>86</v>
      </c>
      <c r="AY88" s="19" t="s">
        <v>140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84</v>
      </c>
      <c r="BK88" s="226">
        <f>ROUND(I88*H88,2)</f>
        <v>0</v>
      </c>
      <c r="BL88" s="19" t="s">
        <v>1467</v>
      </c>
      <c r="BM88" s="225" t="s">
        <v>1468</v>
      </c>
    </row>
    <row r="89" s="2" customFormat="1">
      <c r="A89" s="40"/>
      <c r="B89" s="41"/>
      <c r="C89" s="42"/>
      <c r="D89" s="227" t="s">
        <v>150</v>
      </c>
      <c r="E89" s="42"/>
      <c r="F89" s="228" t="s">
        <v>1469</v>
      </c>
      <c r="G89" s="42"/>
      <c r="H89" s="42"/>
      <c r="I89" s="229"/>
      <c r="J89" s="42"/>
      <c r="K89" s="42"/>
      <c r="L89" s="46"/>
      <c r="M89" s="230"/>
      <c r="N89" s="231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150</v>
      </c>
      <c r="AU89" s="19" t="s">
        <v>86</v>
      </c>
    </row>
    <row r="90" s="2" customFormat="1">
      <c r="A90" s="40"/>
      <c r="B90" s="41"/>
      <c r="C90" s="42"/>
      <c r="D90" s="234" t="s">
        <v>526</v>
      </c>
      <c r="E90" s="42"/>
      <c r="F90" s="275" t="s">
        <v>1470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526</v>
      </c>
      <c r="AU90" s="19" t="s">
        <v>86</v>
      </c>
    </row>
    <row r="91" s="2" customFormat="1" ht="16.5" customHeight="1">
      <c r="A91" s="40"/>
      <c r="B91" s="41"/>
      <c r="C91" s="214" t="s">
        <v>86</v>
      </c>
      <c r="D91" s="214" t="s">
        <v>143</v>
      </c>
      <c r="E91" s="215" t="s">
        <v>1471</v>
      </c>
      <c r="F91" s="216" t="s">
        <v>1472</v>
      </c>
      <c r="G91" s="217" t="s">
        <v>543</v>
      </c>
      <c r="H91" s="218">
        <v>1</v>
      </c>
      <c r="I91" s="219"/>
      <c r="J91" s="220">
        <f>ROUND(I91*H91,2)</f>
        <v>0</v>
      </c>
      <c r="K91" s="216" t="s">
        <v>147</v>
      </c>
      <c r="L91" s="46"/>
      <c r="M91" s="221" t="s">
        <v>19</v>
      </c>
      <c r="N91" s="222" t="s">
        <v>47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1467</v>
      </c>
      <c r="AT91" s="225" t="s">
        <v>143</v>
      </c>
      <c r="AU91" s="225" t="s">
        <v>86</v>
      </c>
      <c r="AY91" s="19" t="s">
        <v>140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84</v>
      </c>
      <c r="BK91" s="226">
        <f>ROUND(I91*H91,2)</f>
        <v>0</v>
      </c>
      <c r="BL91" s="19" t="s">
        <v>1467</v>
      </c>
      <c r="BM91" s="225" t="s">
        <v>1473</v>
      </c>
    </row>
    <row r="92" s="2" customFormat="1">
      <c r="A92" s="40"/>
      <c r="B92" s="41"/>
      <c r="C92" s="42"/>
      <c r="D92" s="227" t="s">
        <v>150</v>
      </c>
      <c r="E92" s="42"/>
      <c r="F92" s="228" t="s">
        <v>1474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150</v>
      </c>
      <c r="AU92" s="19" t="s">
        <v>86</v>
      </c>
    </row>
    <row r="93" s="2" customFormat="1">
      <c r="A93" s="40"/>
      <c r="B93" s="41"/>
      <c r="C93" s="42"/>
      <c r="D93" s="234" t="s">
        <v>526</v>
      </c>
      <c r="E93" s="42"/>
      <c r="F93" s="275" t="s">
        <v>1475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526</v>
      </c>
      <c r="AU93" s="19" t="s">
        <v>86</v>
      </c>
    </row>
    <row r="94" s="12" customFormat="1" ht="22.8" customHeight="1">
      <c r="A94" s="12"/>
      <c r="B94" s="198"/>
      <c r="C94" s="199"/>
      <c r="D94" s="200" t="s">
        <v>75</v>
      </c>
      <c r="E94" s="212" t="s">
        <v>1476</v>
      </c>
      <c r="F94" s="212" t="s">
        <v>1477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SUM(P95:P97)</f>
        <v>0</v>
      </c>
      <c r="Q94" s="206"/>
      <c r="R94" s="207">
        <f>SUM(R95:R97)</f>
        <v>0</v>
      </c>
      <c r="S94" s="206"/>
      <c r="T94" s="208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234</v>
      </c>
      <c r="AT94" s="210" t="s">
        <v>75</v>
      </c>
      <c r="AU94" s="210" t="s">
        <v>84</v>
      </c>
      <c r="AY94" s="209" t="s">
        <v>140</v>
      </c>
      <c r="BK94" s="211">
        <f>SUM(BK95:BK97)</f>
        <v>0</v>
      </c>
    </row>
    <row r="95" s="2" customFormat="1" ht="16.5" customHeight="1">
      <c r="A95" s="40"/>
      <c r="B95" s="41"/>
      <c r="C95" s="214" t="s">
        <v>167</v>
      </c>
      <c r="D95" s="214" t="s">
        <v>143</v>
      </c>
      <c r="E95" s="215" t="s">
        <v>1478</v>
      </c>
      <c r="F95" s="216" t="s">
        <v>1477</v>
      </c>
      <c r="G95" s="217" t="s">
        <v>543</v>
      </c>
      <c r="H95" s="218">
        <v>1</v>
      </c>
      <c r="I95" s="219"/>
      <c r="J95" s="220">
        <f>ROUND(I95*H95,2)</f>
        <v>0</v>
      </c>
      <c r="K95" s="216" t="s">
        <v>147</v>
      </c>
      <c r="L95" s="46"/>
      <c r="M95" s="221" t="s">
        <v>19</v>
      </c>
      <c r="N95" s="222" t="s">
        <v>47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1467</v>
      </c>
      <c r="AT95" s="225" t="s">
        <v>143</v>
      </c>
      <c r="AU95" s="225" t="s">
        <v>86</v>
      </c>
      <c r="AY95" s="19" t="s">
        <v>140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84</v>
      </c>
      <c r="BK95" s="226">
        <f>ROUND(I95*H95,2)</f>
        <v>0</v>
      </c>
      <c r="BL95" s="19" t="s">
        <v>1467</v>
      </c>
      <c r="BM95" s="225" t="s">
        <v>1479</v>
      </c>
    </row>
    <row r="96" s="2" customFormat="1">
      <c r="A96" s="40"/>
      <c r="B96" s="41"/>
      <c r="C96" s="42"/>
      <c r="D96" s="227" t="s">
        <v>150</v>
      </c>
      <c r="E96" s="42"/>
      <c r="F96" s="228" t="s">
        <v>1480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150</v>
      </c>
      <c r="AU96" s="19" t="s">
        <v>86</v>
      </c>
    </row>
    <row r="97" s="2" customFormat="1">
      <c r="A97" s="40"/>
      <c r="B97" s="41"/>
      <c r="C97" s="42"/>
      <c r="D97" s="234" t="s">
        <v>526</v>
      </c>
      <c r="E97" s="42"/>
      <c r="F97" s="275" t="s">
        <v>1481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526</v>
      </c>
      <c r="AU97" s="19" t="s">
        <v>86</v>
      </c>
    </row>
    <row r="98" s="12" customFormat="1" ht="22.8" customHeight="1">
      <c r="A98" s="12"/>
      <c r="B98" s="198"/>
      <c r="C98" s="199"/>
      <c r="D98" s="200" t="s">
        <v>75</v>
      </c>
      <c r="E98" s="212" t="s">
        <v>1482</v>
      </c>
      <c r="F98" s="212" t="s">
        <v>1483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SUM(P99:P103)</f>
        <v>0</v>
      </c>
      <c r="Q98" s="206"/>
      <c r="R98" s="207">
        <f>SUM(R99:R103)</f>
        <v>0</v>
      </c>
      <c r="S98" s="206"/>
      <c r="T98" s="208">
        <f>SUM(T99:T103)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234</v>
      </c>
      <c r="AT98" s="210" t="s">
        <v>75</v>
      </c>
      <c r="AU98" s="210" t="s">
        <v>84</v>
      </c>
      <c r="AY98" s="209" t="s">
        <v>140</v>
      </c>
      <c r="BK98" s="211">
        <f>SUM(BK99:BK103)</f>
        <v>0</v>
      </c>
    </row>
    <row r="99" s="2" customFormat="1" ht="16.5" customHeight="1">
      <c r="A99" s="40"/>
      <c r="B99" s="41"/>
      <c r="C99" s="214" t="s">
        <v>148</v>
      </c>
      <c r="D99" s="214" t="s">
        <v>143</v>
      </c>
      <c r="E99" s="215" t="s">
        <v>1484</v>
      </c>
      <c r="F99" s="216" t="s">
        <v>1485</v>
      </c>
      <c r="G99" s="217" t="s">
        <v>543</v>
      </c>
      <c r="H99" s="218">
        <v>1</v>
      </c>
      <c r="I99" s="219"/>
      <c r="J99" s="220">
        <f>ROUND(I99*H99,2)</f>
        <v>0</v>
      </c>
      <c r="K99" s="216" t="s">
        <v>147</v>
      </c>
      <c r="L99" s="46"/>
      <c r="M99" s="221" t="s">
        <v>19</v>
      </c>
      <c r="N99" s="222" t="s">
        <v>47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1467</v>
      </c>
      <c r="AT99" s="225" t="s">
        <v>143</v>
      </c>
      <c r="AU99" s="225" t="s">
        <v>86</v>
      </c>
      <c r="AY99" s="19" t="s">
        <v>140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84</v>
      </c>
      <c r="BK99" s="226">
        <f>ROUND(I99*H99,2)</f>
        <v>0</v>
      </c>
      <c r="BL99" s="19" t="s">
        <v>1467</v>
      </c>
      <c r="BM99" s="225" t="s">
        <v>1486</v>
      </c>
    </row>
    <row r="100" s="2" customFormat="1">
      <c r="A100" s="40"/>
      <c r="B100" s="41"/>
      <c r="C100" s="42"/>
      <c r="D100" s="227" t="s">
        <v>150</v>
      </c>
      <c r="E100" s="42"/>
      <c r="F100" s="228" t="s">
        <v>1487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150</v>
      </c>
      <c r="AU100" s="19" t="s">
        <v>86</v>
      </c>
    </row>
    <row r="101" s="2" customFormat="1">
      <c r="A101" s="40"/>
      <c r="B101" s="41"/>
      <c r="C101" s="42"/>
      <c r="D101" s="234" t="s">
        <v>526</v>
      </c>
      <c r="E101" s="42"/>
      <c r="F101" s="275" t="s">
        <v>1488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526</v>
      </c>
      <c r="AU101" s="19" t="s">
        <v>86</v>
      </c>
    </row>
    <row r="102" s="2" customFormat="1" ht="16.5" customHeight="1">
      <c r="A102" s="40"/>
      <c r="B102" s="41"/>
      <c r="C102" s="214" t="s">
        <v>234</v>
      </c>
      <c r="D102" s="214" t="s">
        <v>143</v>
      </c>
      <c r="E102" s="215" t="s">
        <v>1489</v>
      </c>
      <c r="F102" s="216" t="s">
        <v>1490</v>
      </c>
      <c r="G102" s="217" t="s">
        <v>543</v>
      </c>
      <c r="H102" s="218">
        <v>1</v>
      </c>
      <c r="I102" s="219"/>
      <c r="J102" s="220">
        <f>ROUND(I102*H102,2)</f>
        <v>0</v>
      </c>
      <c r="K102" s="216" t="s">
        <v>147</v>
      </c>
      <c r="L102" s="46"/>
      <c r="M102" s="221" t="s">
        <v>19</v>
      </c>
      <c r="N102" s="222" t="s">
        <v>47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1467</v>
      </c>
      <c r="AT102" s="225" t="s">
        <v>143</v>
      </c>
      <c r="AU102" s="225" t="s">
        <v>86</v>
      </c>
      <c r="AY102" s="19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84</v>
      </c>
      <c r="BK102" s="226">
        <f>ROUND(I102*H102,2)</f>
        <v>0</v>
      </c>
      <c r="BL102" s="19" t="s">
        <v>1467</v>
      </c>
      <c r="BM102" s="225" t="s">
        <v>1491</v>
      </c>
    </row>
    <row r="103" s="2" customFormat="1">
      <c r="A103" s="40"/>
      <c r="B103" s="41"/>
      <c r="C103" s="42"/>
      <c r="D103" s="227" t="s">
        <v>150</v>
      </c>
      <c r="E103" s="42"/>
      <c r="F103" s="228" t="s">
        <v>1492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150</v>
      </c>
      <c r="AU103" s="19" t="s">
        <v>86</v>
      </c>
    </row>
    <row r="104" s="12" customFormat="1" ht="22.8" customHeight="1">
      <c r="A104" s="12"/>
      <c r="B104" s="198"/>
      <c r="C104" s="199"/>
      <c r="D104" s="200" t="s">
        <v>75</v>
      </c>
      <c r="E104" s="212" t="s">
        <v>1493</v>
      </c>
      <c r="F104" s="212" t="s">
        <v>1494</v>
      </c>
      <c r="G104" s="199"/>
      <c r="H104" s="199"/>
      <c r="I104" s="202"/>
      <c r="J104" s="213">
        <f>BK104</f>
        <v>0</v>
      </c>
      <c r="K104" s="199"/>
      <c r="L104" s="204"/>
      <c r="M104" s="205"/>
      <c r="N104" s="206"/>
      <c r="O104" s="206"/>
      <c r="P104" s="207">
        <f>SUM(P105:P107)</f>
        <v>0</v>
      </c>
      <c r="Q104" s="206"/>
      <c r="R104" s="207">
        <f>SUM(R105:R107)</f>
        <v>0</v>
      </c>
      <c r="S104" s="206"/>
      <c r="T104" s="208">
        <f>SUM(T105:T107)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234</v>
      </c>
      <c r="AT104" s="210" t="s">
        <v>75</v>
      </c>
      <c r="AU104" s="210" t="s">
        <v>84</v>
      </c>
      <c r="AY104" s="209" t="s">
        <v>140</v>
      </c>
      <c r="BK104" s="211">
        <f>SUM(BK105:BK107)</f>
        <v>0</v>
      </c>
    </row>
    <row r="105" s="2" customFormat="1" ht="16.5" customHeight="1">
      <c r="A105" s="40"/>
      <c r="B105" s="41"/>
      <c r="C105" s="214" t="s">
        <v>141</v>
      </c>
      <c r="D105" s="214" t="s">
        <v>143</v>
      </c>
      <c r="E105" s="215" t="s">
        <v>1495</v>
      </c>
      <c r="F105" s="216" t="s">
        <v>1496</v>
      </c>
      <c r="G105" s="217" t="s">
        <v>543</v>
      </c>
      <c r="H105" s="218">
        <v>1</v>
      </c>
      <c r="I105" s="219"/>
      <c r="J105" s="220">
        <f>ROUND(I105*H105,2)</f>
        <v>0</v>
      </c>
      <c r="K105" s="216" t="s">
        <v>147</v>
      </c>
      <c r="L105" s="46"/>
      <c r="M105" s="221" t="s">
        <v>19</v>
      </c>
      <c r="N105" s="222" t="s">
        <v>47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1467</v>
      </c>
      <c r="AT105" s="225" t="s">
        <v>143</v>
      </c>
      <c r="AU105" s="225" t="s">
        <v>86</v>
      </c>
      <c r="AY105" s="19" t="s">
        <v>140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84</v>
      </c>
      <c r="BK105" s="226">
        <f>ROUND(I105*H105,2)</f>
        <v>0</v>
      </c>
      <c r="BL105" s="19" t="s">
        <v>1467</v>
      </c>
      <c r="BM105" s="225" t="s">
        <v>1497</v>
      </c>
    </row>
    <row r="106" s="2" customFormat="1">
      <c r="A106" s="40"/>
      <c r="B106" s="41"/>
      <c r="C106" s="42"/>
      <c r="D106" s="227" t="s">
        <v>150</v>
      </c>
      <c r="E106" s="42"/>
      <c r="F106" s="228" t="s">
        <v>1498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150</v>
      </c>
      <c r="AU106" s="19" t="s">
        <v>86</v>
      </c>
    </row>
    <row r="107" s="2" customFormat="1">
      <c r="A107" s="40"/>
      <c r="B107" s="41"/>
      <c r="C107" s="42"/>
      <c r="D107" s="234" t="s">
        <v>526</v>
      </c>
      <c r="E107" s="42"/>
      <c r="F107" s="275" t="s">
        <v>1499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526</v>
      </c>
      <c r="AU107" s="19" t="s">
        <v>86</v>
      </c>
    </row>
    <row r="108" s="12" customFormat="1" ht="22.8" customHeight="1">
      <c r="A108" s="12"/>
      <c r="B108" s="198"/>
      <c r="C108" s="199"/>
      <c r="D108" s="200" t="s">
        <v>75</v>
      </c>
      <c r="E108" s="212" t="s">
        <v>1500</v>
      </c>
      <c r="F108" s="212" t="s">
        <v>1501</v>
      </c>
      <c r="G108" s="199"/>
      <c r="H108" s="199"/>
      <c r="I108" s="202"/>
      <c r="J108" s="213">
        <f>BK108</f>
        <v>0</v>
      </c>
      <c r="K108" s="199"/>
      <c r="L108" s="204"/>
      <c r="M108" s="205"/>
      <c r="N108" s="206"/>
      <c r="O108" s="206"/>
      <c r="P108" s="207">
        <f>SUM(P109:P110)</f>
        <v>0</v>
      </c>
      <c r="Q108" s="206"/>
      <c r="R108" s="207">
        <f>SUM(R109:R110)</f>
        <v>0</v>
      </c>
      <c r="S108" s="206"/>
      <c r="T108" s="208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234</v>
      </c>
      <c r="AT108" s="210" t="s">
        <v>75</v>
      </c>
      <c r="AU108" s="210" t="s">
        <v>84</v>
      </c>
      <c r="AY108" s="209" t="s">
        <v>140</v>
      </c>
      <c r="BK108" s="211">
        <f>SUM(BK109:BK110)</f>
        <v>0</v>
      </c>
    </row>
    <row r="109" s="2" customFormat="1" ht="16.5" customHeight="1">
      <c r="A109" s="40"/>
      <c r="B109" s="41"/>
      <c r="C109" s="214" t="s">
        <v>243</v>
      </c>
      <c r="D109" s="214" t="s">
        <v>143</v>
      </c>
      <c r="E109" s="215" t="s">
        <v>1502</v>
      </c>
      <c r="F109" s="216" t="s">
        <v>1503</v>
      </c>
      <c r="G109" s="217" t="s">
        <v>543</v>
      </c>
      <c r="H109" s="218">
        <v>1</v>
      </c>
      <c r="I109" s="219"/>
      <c r="J109" s="220">
        <f>ROUND(I109*H109,2)</f>
        <v>0</v>
      </c>
      <c r="K109" s="216" t="s">
        <v>147</v>
      </c>
      <c r="L109" s="46"/>
      <c r="M109" s="221" t="s">
        <v>19</v>
      </c>
      <c r="N109" s="222" t="s">
        <v>47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1467</v>
      </c>
      <c r="AT109" s="225" t="s">
        <v>143</v>
      </c>
      <c r="AU109" s="225" t="s">
        <v>86</v>
      </c>
      <c r="AY109" s="19" t="s">
        <v>140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84</v>
      </c>
      <c r="BK109" s="226">
        <f>ROUND(I109*H109,2)</f>
        <v>0</v>
      </c>
      <c r="BL109" s="19" t="s">
        <v>1467</v>
      </c>
      <c r="BM109" s="225" t="s">
        <v>1504</v>
      </c>
    </row>
    <row r="110" s="2" customFormat="1">
      <c r="A110" s="40"/>
      <c r="B110" s="41"/>
      <c r="C110" s="42"/>
      <c r="D110" s="227" t="s">
        <v>150</v>
      </c>
      <c r="E110" s="42"/>
      <c r="F110" s="228" t="s">
        <v>1505</v>
      </c>
      <c r="G110" s="42"/>
      <c r="H110" s="42"/>
      <c r="I110" s="229"/>
      <c r="J110" s="42"/>
      <c r="K110" s="42"/>
      <c r="L110" s="46"/>
      <c r="M110" s="279"/>
      <c r="N110" s="280"/>
      <c r="O110" s="281"/>
      <c r="P110" s="281"/>
      <c r="Q110" s="281"/>
      <c r="R110" s="281"/>
      <c r="S110" s="281"/>
      <c r="T110" s="282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150</v>
      </c>
      <c r="AU110" s="19" t="s">
        <v>86</v>
      </c>
    </row>
    <row r="111" s="2" customFormat="1" ht="6.96" customHeight="1">
      <c r="A111" s="40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46"/>
      <c r="M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</sheetData>
  <sheetProtection sheet="1" autoFilter="0" formatColumns="0" formatRows="0" objects="1" scenarios="1" spinCount="100000" saltValue="eROOqW9C5i2FUBvYuNvsnKoGmAoJPxwa1y4RSYvyPNmNdHFGehi0RTTh/7C9mAPtNvTJ5Ac26LSPmdOytmevGQ==" hashValue="E7Q4MyQ0PBZ6fb46WgKq7KvBnFz0VXN+6hhf7EbjrAqlChQnN4+9+yFwhzcj2wfG+kXR7h19W2Tp9q2Apt8pbw==" algorithmName="SHA-512" password="CC35"/>
  <autoFilter ref="C84:K11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013254000"/>
    <hyperlink ref="F92" r:id="rId2" display="https://podminky.urs.cz/item/CS_URS_2024_01/013294000"/>
    <hyperlink ref="F96" r:id="rId3" display="https://podminky.urs.cz/item/CS_URS_2024_01/030001000"/>
    <hyperlink ref="F100" r:id="rId4" display="https://podminky.urs.cz/item/CS_URS_2024_01/045203000"/>
    <hyperlink ref="F103" r:id="rId5" display="https://podminky.urs.cz/item/CS_URS_2024_01/045303000"/>
    <hyperlink ref="F106" r:id="rId6" display="https://podminky.urs.cz/item/CS_URS_2024_01/051002000"/>
    <hyperlink ref="F110" r:id="rId7" display="https://podminky.urs.cz/item/CS_URS_2024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0" customWidth="1"/>
    <col min="2" max="2" width="1.667969" style="290" customWidth="1"/>
    <col min="3" max="4" width="5" style="290" customWidth="1"/>
    <col min="5" max="5" width="11.66016" style="290" customWidth="1"/>
    <col min="6" max="6" width="9.160156" style="290" customWidth="1"/>
    <col min="7" max="7" width="5" style="290" customWidth="1"/>
    <col min="8" max="8" width="77.83203" style="290" customWidth="1"/>
    <col min="9" max="10" width="20" style="290" customWidth="1"/>
    <col min="11" max="11" width="1.667969" style="290" customWidth="1"/>
  </cols>
  <sheetData>
    <row r="1" s="1" customFormat="1" ht="37.5" customHeight="1"/>
    <row r="2" s="1" customFormat="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6" customFormat="1" ht="45" customHeight="1">
      <c r="B3" s="294"/>
      <c r="C3" s="295" t="s">
        <v>1506</v>
      </c>
      <c r="D3" s="295"/>
      <c r="E3" s="295"/>
      <c r="F3" s="295"/>
      <c r="G3" s="295"/>
      <c r="H3" s="295"/>
      <c r="I3" s="295"/>
      <c r="J3" s="295"/>
      <c r="K3" s="296"/>
    </row>
    <row r="4" s="1" customFormat="1" ht="25.5" customHeight="1">
      <c r="B4" s="297"/>
      <c r="C4" s="298" t="s">
        <v>1507</v>
      </c>
      <c r="D4" s="298"/>
      <c r="E4" s="298"/>
      <c r="F4" s="298"/>
      <c r="G4" s="298"/>
      <c r="H4" s="298"/>
      <c r="I4" s="298"/>
      <c r="J4" s="298"/>
      <c r="K4" s="299"/>
    </row>
    <row r="5" s="1" customFormat="1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s="1" customFormat="1" ht="15" customHeight="1">
      <c r="B6" s="297"/>
      <c r="C6" s="301" t="s">
        <v>1508</v>
      </c>
      <c r="D6" s="301"/>
      <c r="E6" s="301"/>
      <c r="F6" s="301"/>
      <c r="G6" s="301"/>
      <c r="H6" s="301"/>
      <c r="I6" s="301"/>
      <c r="J6" s="301"/>
      <c r="K6" s="299"/>
    </row>
    <row r="7" s="1" customFormat="1" ht="15" customHeight="1">
      <c r="B7" s="302"/>
      <c r="C7" s="301" t="s">
        <v>1509</v>
      </c>
      <c r="D7" s="301"/>
      <c r="E7" s="301"/>
      <c r="F7" s="301"/>
      <c r="G7" s="301"/>
      <c r="H7" s="301"/>
      <c r="I7" s="301"/>
      <c r="J7" s="301"/>
      <c r="K7" s="299"/>
    </row>
    <row r="8" s="1" customFormat="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="1" customFormat="1" ht="15" customHeight="1">
      <c r="B9" s="302"/>
      <c r="C9" s="301" t="s">
        <v>1510</v>
      </c>
      <c r="D9" s="301"/>
      <c r="E9" s="301"/>
      <c r="F9" s="301"/>
      <c r="G9" s="301"/>
      <c r="H9" s="301"/>
      <c r="I9" s="301"/>
      <c r="J9" s="301"/>
      <c r="K9" s="299"/>
    </row>
    <row r="10" s="1" customFormat="1" ht="15" customHeight="1">
      <c r="B10" s="302"/>
      <c r="C10" s="301"/>
      <c r="D10" s="301" t="s">
        <v>1511</v>
      </c>
      <c r="E10" s="301"/>
      <c r="F10" s="301"/>
      <c r="G10" s="301"/>
      <c r="H10" s="301"/>
      <c r="I10" s="301"/>
      <c r="J10" s="301"/>
      <c r="K10" s="299"/>
    </row>
    <row r="11" s="1" customFormat="1" ht="15" customHeight="1">
      <c r="B11" s="302"/>
      <c r="C11" s="303"/>
      <c r="D11" s="301" t="s">
        <v>1512</v>
      </c>
      <c r="E11" s="301"/>
      <c r="F11" s="301"/>
      <c r="G11" s="301"/>
      <c r="H11" s="301"/>
      <c r="I11" s="301"/>
      <c r="J11" s="301"/>
      <c r="K11" s="299"/>
    </row>
    <row r="12" s="1" customFormat="1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s="1" customFormat="1" ht="15" customHeight="1">
      <c r="B13" s="302"/>
      <c r="C13" s="303"/>
      <c r="D13" s="304" t="s">
        <v>1513</v>
      </c>
      <c r="E13" s="301"/>
      <c r="F13" s="301"/>
      <c r="G13" s="301"/>
      <c r="H13" s="301"/>
      <c r="I13" s="301"/>
      <c r="J13" s="301"/>
      <c r="K13" s="299"/>
    </row>
    <row r="14" s="1" customFormat="1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s="1" customFormat="1" ht="15" customHeight="1">
      <c r="B15" s="302"/>
      <c r="C15" s="303"/>
      <c r="D15" s="301" t="s">
        <v>1514</v>
      </c>
      <c r="E15" s="301"/>
      <c r="F15" s="301"/>
      <c r="G15" s="301"/>
      <c r="H15" s="301"/>
      <c r="I15" s="301"/>
      <c r="J15" s="301"/>
      <c r="K15" s="299"/>
    </row>
    <row r="16" s="1" customFormat="1" ht="15" customHeight="1">
      <c r="B16" s="302"/>
      <c r="C16" s="303"/>
      <c r="D16" s="301" t="s">
        <v>1515</v>
      </c>
      <c r="E16" s="301"/>
      <c r="F16" s="301"/>
      <c r="G16" s="301"/>
      <c r="H16" s="301"/>
      <c r="I16" s="301"/>
      <c r="J16" s="301"/>
      <c r="K16" s="299"/>
    </row>
    <row r="17" s="1" customFormat="1" ht="15" customHeight="1">
      <c r="B17" s="302"/>
      <c r="C17" s="303"/>
      <c r="D17" s="301" t="s">
        <v>1516</v>
      </c>
      <c r="E17" s="301"/>
      <c r="F17" s="301"/>
      <c r="G17" s="301"/>
      <c r="H17" s="301"/>
      <c r="I17" s="301"/>
      <c r="J17" s="301"/>
      <c r="K17" s="299"/>
    </row>
    <row r="18" s="1" customFormat="1" ht="15" customHeight="1">
      <c r="B18" s="302"/>
      <c r="C18" s="303"/>
      <c r="D18" s="303"/>
      <c r="E18" s="305" t="s">
        <v>83</v>
      </c>
      <c r="F18" s="301" t="s">
        <v>1517</v>
      </c>
      <c r="G18" s="301"/>
      <c r="H18" s="301"/>
      <c r="I18" s="301"/>
      <c r="J18" s="301"/>
      <c r="K18" s="299"/>
    </row>
    <row r="19" s="1" customFormat="1" ht="15" customHeight="1">
      <c r="B19" s="302"/>
      <c r="C19" s="303"/>
      <c r="D19" s="303"/>
      <c r="E19" s="305" t="s">
        <v>1518</v>
      </c>
      <c r="F19" s="301" t="s">
        <v>1519</v>
      </c>
      <c r="G19" s="301"/>
      <c r="H19" s="301"/>
      <c r="I19" s="301"/>
      <c r="J19" s="301"/>
      <c r="K19" s="299"/>
    </row>
    <row r="20" s="1" customFormat="1" ht="15" customHeight="1">
      <c r="B20" s="302"/>
      <c r="C20" s="303"/>
      <c r="D20" s="303"/>
      <c r="E20" s="305" t="s">
        <v>1520</v>
      </c>
      <c r="F20" s="301" t="s">
        <v>1521</v>
      </c>
      <c r="G20" s="301"/>
      <c r="H20" s="301"/>
      <c r="I20" s="301"/>
      <c r="J20" s="301"/>
      <c r="K20" s="299"/>
    </row>
    <row r="21" s="1" customFormat="1" ht="15" customHeight="1">
      <c r="B21" s="302"/>
      <c r="C21" s="303"/>
      <c r="D21" s="303"/>
      <c r="E21" s="305" t="s">
        <v>105</v>
      </c>
      <c r="F21" s="301" t="s">
        <v>104</v>
      </c>
      <c r="G21" s="301"/>
      <c r="H21" s="301"/>
      <c r="I21" s="301"/>
      <c r="J21" s="301"/>
      <c r="K21" s="299"/>
    </row>
    <row r="22" s="1" customFormat="1" ht="15" customHeight="1">
      <c r="B22" s="302"/>
      <c r="C22" s="303"/>
      <c r="D22" s="303"/>
      <c r="E22" s="305" t="s">
        <v>1522</v>
      </c>
      <c r="F22" s="301" t="s">
        <v>1523</v>
      </c>
      <c r="G22" s="301"/>
      <c r="H22" s="301"/>
      <c r="I22" s="301"/>
      <c r="J22" s="301"/>
      <c r="K22" s="299"/>
    </row>
    <row r="23" s="1" customFormat="1" ht="15" customHeight="1">
      <c r="B23" s="302"/>
      <c r="C23" s="303"/>
      <c r="D23" s="303"/>
      <c r="E23" s="305" t="s">
        <v>95</v>
      </c>
      <c r="F23" s="301" t="s">
        <v>1524</v>
      </c>
      <c r="G23" s="301"/>
      <c r="H23" s="301"/>
      <c r="I23" s="301"/>
      <c r="J23" s="301"/>
      <c r="K23" s="299"/>
    </row>
    <row r="24" s="1" customFormat="1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s="1" customFormat="1" ht="15" customHeight="1">
      <c r="B25" s="302"/>
      <c r="C25" s="301" t="s">
        <v>1525</v>
      </c>
      <c r="D25" s="301"/>
      <c r="E25" s="301"/>
      <c r="F25" s="301"/>
      <c r="G25" s="301"/>
      <c r="H25" s="301"/>
      <c r="I25" s="301"/>
      <c r="J25" s="301"/>
      <c r="K25" s="299"/>
    </row>
    <row r="26" s="1" customFormat="1" ht="15" customHeight="1">
      <c r="B26" s="302"/>
      <c r="C26" s="301" t="s">
        <v>1526</v>
      </c>
      <c r="D26" s="301"/>
      <c r="E26" s="301"/>
      <c r="F26" s="301"/>
      <c r="G26" s="301"/>
      <c r="H26" s="301"/>
      <c r="I26" s="301"/>
      <c r="J26" s="301"/>
      <c r="K26" s="299"/>
    </row>
    <row r="27" s="1" customFormat="1" ht="15" customHeight="1">
      <c r="B27" s="302"/>
      <c r="C27" s="301"/>
      <c r="D27" s="301" t="s">
        <v>1527</v>
      </c>
      <c r="E27" s="301"/>
      <c r="F27" s="301"/>
      <c r="G27" s="301"/>
      <c r="H27" s="301"/>
      <c r="I27" s="301"/>
      <c r="J27" s="301"/>
      <c r="K27" s="299"/>
    </row>
    <row r="28" s="1" customFormat="1" ht="15" customHeight="1">
      <c r="B28" s="302"/>
      <c r="C28" s="303"/>
      <c r="D28" s="301" t="s">
        <v>1528</v>
      </c>
      <c r="E28" s="301"/>
      <c r="F28" s="301"/>
      <c r="G28" s="301"/>
      <c r="H28" s="301"/>
      <c r="I28" s="301"/>
      <c r="J28" s="301"/>
      <c r="K28" s="299"/>
    </row>
    <row r="29" s="1" customFormat="1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s="1" customFormat="1" ht="15" customHeight="1">
      <c r="B30" s="302"/>
      <c r="C30" s="303"/>
      <c r="D30" s="301" t="s">
        <v>1529</v>
      </c>
      <c r="E30" s="301"/>
      <c r="F30" s="301"/>
      <c r="G30" s="301"/>
      <c r="H30" s="301"/>
      <c r="I30" s="301"/>
      <c r="J30" s="301"/>
      <c r="K30" s="299"/>
    </row>
    <row r="31" s="1" customFormat="1" ht="15" customHeight="1">
      <c r="B31" s="302"/>
      <c r="C31" s="303"/>
      <c r="D31" s="301" t="s">
        <v>1530</v>
      </c>
      <c r="E31" s="301"/>
      <c r="F31" s="301"/>
      <c r="G31" s="301"/>
      <c r="H31" s="301"/>
      <c r="I31" s="301"/>
      <c r="J31" s="301"/>
      <c r="K31" s="299"/>
    </row>
    <row r="32" s="1" customFormat="1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s="1" customFormat="1" ht="15" customHeight="1">
      <c r="B33" s="302"/>
      <c r="C33" s="303"/>
      <c r="D33" s="301" t="s">
        <v>1531</v>
      </c>
      <c r="E33" s="301"/>
      <c r="F33" s="301"/>
      <c r="G33" s="301"/>
      <c r="H33" s="301"/>
      <c r="I33" s="301"/>
      <c r="J33" s="301"/>
      <c r="K33" s="299"/>
    </row>
    <row r="34" s="1" customFormat="1" ht="15" customHeight="1">
      <c r="B34" s="302"/>
      <c r="C34" s="303"/>
      <c r="D34" s="301" t="s">
        <v>1532</v>
      </c>
      <c r="E34" s="301"/>
      <c r="F34" s="301"/>
      <c r="G34" s="301"/>
      <c r="H34" s="301"/>
      <c r="I34" s="301"/>
      <c r="J34" s="301"/>
      <c r="K34" s="299"/>
    </row>
    <row r="35" s="1" customFormat="1" ht="15" customHeight="1">
      <c r="B35" s="302"/>
      <c r="C35" s="303"/>
      <c r="D35" s="301" t="s">
        <v>1533</v>
      </c>
      <c r="E35" s="301"/>
      <c r="F35" s="301"/>
      <c r="G35" s="301"/>
      <c r="H35" s="301"/>
      <c r="I35" s="301"/>
      <c r="J35" s="301"/>
      <c r="K35" s="299"/>
    </row>
    <row r="36" s="1" customFormat="1" ht="15" customHeight="1">
      <c r="B36" s="302"/>
      <c r="C36" s="303"/>
      <c r="D36" s="301"/>
      <c r="E36" s="304" t="s">
        <v>126</v>
      </c>
      <c r="F36" s="301"/>
      <c r="G36" s="301" t="s">
        <v>1534</v>
      </c>
      <c r="H36" s="301"/>
      <c r="I36" s="301"/>
      <c r="J36" s="301"/>
      <c r="K36" s="299"/>
    </row>
    <row r="37" s="1" customFormat="1" ht="30.75" customHeight="1">
      <c r="B37" s="302"/>
      <c r="C37" s="303"/>
      <c r="D37" s="301"/>
      <c r="E37" s="304" t="s">
        <v>1535</v>
      </c>
      <c r="F37" s="301"/>
      <c r="G37" s="301" t="s">
        <v>1536</v>
      </c>
      <c r="H37" s="301"/>
      <c r="I37" s="301"/>
      <c r="J37" s="301"/>
      <c r="K37" s="299"/>
    </row>
    <row r="38" s="1" customFormat="1" ht="15" customHeight="1">
      <c r="B38" s="302"/>
      <c r="C38" s="303"/>
      <c r="D38" s="301"/>
      <c r="E38" s="304" t="s">
        <v>57</v>
      </c>
      <c r="F38" s="301"/>
      <c r="G38" s="301" t="s">
        <v>1537</v>
      </c>
      <c r="H38" s="301"/>
      <c r="I38" s="301"/>
      <c r="J38" s="301"/>
      <c r="K38" s="299"/>
    </row>
    <row r="39" s="1" customFormat="1" ht="15" customHeight="1">
      <c r="B39" s="302"/>
      <c r="C39" s="303"/>
      <c r="D39" s="301"/>
      <c r="E39" s="304" t="s">
        <v>58</v>
      </c>
      <c r="F39" s="301"/>
      <c r="G39" s="301" t="s">
        <v>1538</v>
      </c>
      <c r="H39" s="301"/>
      <c r="I39" s="301"/>
      <c r="J39" s="301"/>
      <c r="K39" s="299"/>
    </row>
    <row r="40" s="1" customFormat="1" ht="15" customHeight="1">
      <c r="B40" s="302"/>
      <c r="C40" s="303"/>
      <c r="D40" s="301"/>
      <c r="E40" s="304" t="s">
        <v>127</v>
      </c>
      <c r="F40" s="301"/>
      <c r="G40" s="301" t="s">
        <v>1539</v>
      </c>
      <c r="H40" s="301"/>
      <c r="I40" s="301"/>
      <c r="J40" s="301"/>
      <c r="K40" s="299"/>
    </row>
    <row r="41" s="1" customFormat="1" ht="15" customHeight="1">
      <c r="B41" s="302"/>
      <c r="C41" s="303"/>
      <c r="D41" s="301"/>
      <c r="E41" s="304" t="s">
        <v>128</v>
      </c>
      <c r="F41" s="301"/>
      <c r="G41" s="301" t="s">
        <v>1540</v>
      </c>
      <c r="H41" s="301"/>
      <c r="I41" s="301"/>
      <c r="J41" s="301"/>
      <c r="K41" s="299"/>
    </row>
    <row r="42" s="1" customFormat="1" ht="15" customHeight="1">
      <c r="B42" s="302"/>
      <c r="C42" s="303"/>
      <c r="D42" s="301"/>
      <c r="E42" s="304" t="s">
        <v>1541</v>
      </c>
      <c r="F42" s="301"/>
      <c r="G42" s="301" t="s">
        <v>1542</v>
      </c>
      <c r="H42" s="301"/>
      <c r="I42" s="301"/>
      <c r="J42" s="301"/>
      <c r="K42" s="299"/>
    </row>
    <row r="43" s="1" customFormat="1" ht="15" customHeight="1">
      <c r="B43" s="302"/>
      <c r="C43" s="303"/>
      <c r="D43" s="301"/>
      <c r="E43" s="304"/>
      <c r="F43" s="301"/>
      <c r="G43" s="301" t="s">
        <v>1543</v>
      </c>
      <c r="H43" s="301"/>
      <c r="I43" s="301"/>
      <c r="J43" s="301"/>
      <c r="K43" s="299"/>
    </row>
    <row r="44" s="1" customFormat="1" ht="15" customHeight="1">
      <c r="B44" s="302"/>
      <c r="C44" s="303"/>
      <c r="D44" s="301"/>
      <c r="E44" s="304" t="s">
        <v>1544</v>
      </c>
      <c r="F44" s="301"/>
      <c r="G44" s="301" t="s">
        <v>1545</v>
      </c>
      <c r="H44" s="301"/>
      <c r="I44" s="301"/>
      <c r="J44" s="301"/>
      <c r="K44" s="299"/>
    </row>
    <row r="45" s="1" customFormat="1" ht="15" customHeight="1">
      <c r="B45" s="302"/>
      <c r="C45" s="303"/>
      <c r="D45" s="301"/>
      <c r="E45" s="304" t="s">
        <v>130</v>
      </c>
      <c r="F45" s="301"/>
      <c r="G45" s="301" t="s">
        <v>1546</v>
      </c>
      <c r="H45" s="301"/>
      <c r="I45" s="301"/>
      <c r="J45" s="301"/>
      <c r="K45" s="299"/>
    </row>
    <row r="46" s="1" customFormat="1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s="1" customFormat="1" ht="15" customHeight="1">
      <c r="B47" s="302"/>
      <c r="C47" s="303"/>
      <c r="D47" s="301" t="s">
        <v>1547</v>
      </c>
      <c r="E47" s="301"/>
      <c r="F47" s="301"/>
      <c r="G47" s="301"/>
      <c r="H47" s="301"/>
      <c r="I47" s="301"/>
      <c r="J47" s="301"/>
      <c r="K47" s="299"/>
    </row>
    <row r="48" s="1" customFormat="1" ht="15" customHeight="1">
      <c r="B48" s="302"/>
      <c r="C48" s="303"/>
      <c r="D48" s="303"/>
      <c r="E48" s="301" t="s">
        <v>1548</v>
      </c>
      <c r="F48" s="301"/>
      <c r="G48" s="301"/>
      <c r="H48" s="301"/>
      <c r="I48" s="301"/>
      <c r="J48" s="301"/>
      <c r="K48" s="299"/>
    </row>
    <row r="49" s="1" customFormat="1" ht="15" customHeight="1">
      <c r="B49" s="302"/>
      <c r="C49" s="303"/>
      <c r="D49" s="303"/>
      <c r="E49" s="301" t="s">
        <v>1549</v>
      </c>
      <c r="F49" s="301"/>
      <c r="G49" s="301"/>
      <c r="H49" s="301"/>
      <c r="I49" s="301"/>
      <c r="J49" s="301"/>
      <c r="K49" s="299"/>
    </row>
    <row r="50" s="1" customFormat="1" ht="15" customHeight="1">
      <c r="B50" s="302"/>
      <c r="C50" s="303"/>
      <c r="D50" s="303"/>
      <c r="E50" s="301" t="s">
        <v>1550</v>
      </c>
      <c r="F50" s="301"/>
      <c r="G50" s="301"/>
      <c r="H50" s="301"/>
      <c r="I50" s="301"/>
      <c r="J50" s="301"/>
      <c r="K50" s="299"/>
    </row>
    <row r="51" s="1" customFormat="1" ht="15" customHeight="1">
      <c r="B51" s="302"/>
      <c r="C51" s="303"/>
      <c r="D51" s="301" t="s">
        <v>1551</v>
      </c>
      <c r="E51" s="301"/>
      <c r="F51" s="301"/>
      <c r="G51" s="301"/>
      <c r="H51" s="301"/>
      <c r="I51" s="301"/>
      <c r="J51" s="301"/>
      <c r="K51" s="299"/>
    </row>
    <row r="52" s="1" customFormat="1" ht="25.5" customHeight="1">
      <c r="B52" s="297"/>
      <c r="C52" s="298" t="s">
        <v>1552</v>
      </c>
      <c r="D52" s="298"/>
      <c r="E52" s="298"/>
      <c r="F52" s="298"/>
      <c r="G52" s="298"/>
      <c r="H52" s="298"/>
      <c r="I52" s="298"/>
      <c r="J52" s="298"/>
      <c r="K52" s="299"/>
    </row>
    <row r="53" s="1" customFormat="1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s="1" customFormat="1" ht="15" customHeight="1">
      <c r="B54" s="297"/>
      <c r="C54" s="301" t="s">
        <v>1553</v>
      </c>
      <c r="D54" s="301"/>
      <c r="E54" s="301"/>
      <c r="F54" s="301"/>
      <c r="G54" s="301"/>
      <c r="H54" s="301"/>
      <c r="I54" s="301"/>
      <c r="J54" s="301"/>
      <c r="K54" s="299"/>
    </row>
    <row r="55" s="1" customFormat="1" ht="15" customHeight="1">
      <c r="B55" s="297"/>
      <c r="C55" s="301" t="s">
        <v>1554</v>
      </c>
      <c r="D55" s="301"/>
      <c r="E55" s="301"/>
      <c r="F55" s="301"/>
      <c r="G55" s="301"/>
      <c r="H55" s="301"/>
      <c r="I55" s="301"/>
      <c r="J55" s="301"/>
      <c r="K55" s="299"/>
    </row>
    <row r="56" s="1" customFormat="1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s="1" customFormat="1" ht="15" customHeight="1">
      <c r="B57" s="297"/>
      <c r="C57" s="301" t="s">
        <v>1555</v>
      </c>
      <c r="D57" s="301"/>
      <c r="E57" s="301"/>
      <c r="F57" s="301"/>
      <c r="G57" s="301"/>
      <c r="H57" s="301"/>
      <c r="I57" s="301"/>
      <c r="J57" s="301"/>
      <c r="K57" s="299"/>
    </row>
    <row r="58" s="1" customFormat="1" ht="15" customHeight="1">
      <c r="B58" s="297"/>
      <c r="C58" s="303"/>
      <c r="D58" s="301" t="s">
        <v>1556</v>
      </c>
      <c r="E58" s="301"/>
      <c r="F58" s="301"/>
      <c r="G58" s="301"/>
      <c r="H58" s="301"/>
      <c r="I58" s="301"/>
      <c r="J58" s="301"/>
      <c r="K58" s="299"/>
    </row>
    <row r="59" s="1" customFormat="1" ht="15" customHeight="1">
      <c r="B59" s="297"/>
      <c r="C59" s="303"/>
      <c r="D59" s="301" t="s">
        <v>1557</v>
      </c>
      <c r="E59" s="301"/>
      <c r="F59" s="301"/>
      <c r="G59" s="301"/>
      <c r="H59" s="301"/>
      <c r="I59" s="301"/>
      <c r="J59" s="301"/>
      <c r="K59" s="299"/>
    </row>
    <row r="60" s="1" customFormat="1" ht="15" customHeight="1">
      <c r="B60" s="297"/>
      <c r="C60" s="303"/>
      <c r="D60" s="301" t="s">
        <v>1558</v>
      </c>
      <c r="E60" s="301"/>
      <c r="F60" s="301"/>
      <c r="G60" s="301"/>
      <c r="H60" s="301"/>
      <c r="I60" s="301"/>
      <c r="J60" s="301"/>
      <c r="K60" s="299"/>
    </row>
    <row r="61" s="1" customFormat="1" ht="15" customHeight="1">
      <c r="B61" s="297"/>
      <c r="C61" s="303"/>
      <c r="D61" s="301" t="s">
        <v>1559</v>
      </c>
      <c r="E61" s="301"/>
      <c r="F61" s="301"/>
      <c r="G61" s="301"/>
      <c r="H61" s="301"/>
      <c r="I61" s="301"/>
      <c r="J61" s="301"/>
      <c r="K61" s="299"/>
    </row>
    <row r="62" s="1" customFormat="1" ht="15" customHeight="1">
      <c r="B62" s="297"/>
      <c r="C62" s="303"/>
      <c r="D62" s="306" t="s">
        <v>1560</v>
      </c>
      <c r="E62" s="306"/>
      <c r="F62" s="306"/>
      <c r="G62" s="306"/>
      <c r="H62" s="306"/>
      <c r="I62" s="306"/>
      <c r="J62" s="306"/>
      <c r="K62" s="299"/>
    </row>
    <row r="63" s="1" customFormat="1" ht="15" customHeight="1">
      <c r="B63" s="297"/>
      <c r="C63" s="303"/>
      <c r="D63" s="301" t="s">
        <v>1561</v>
      </c>
      <c r="E63" s="301"/>
      <c r="F63" s="301"/>
      <c r="G63" s="301"/>
      <c r="H63" s="301"/>
      <c r="I63" s="301"/>
      <c r="J63" s="301"/>
      <c r="K63" s="299"/>
    </row>
    <row r="64" s="1" customFormat="1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s="1" customFormat="1" ht="15" customHeight="1">
      <c r="B65" s="297"/>
      <c r="C65" s="303"/>
      <c r="D65" s="301" t="s">
        <v>1562</v>
      </c>
      <c r="E65" s="301"/>
      <c r="F65" s="301"/>
      <c r="G65" s="301"/>
      <c r="H65" s="301"/>
      <c r="I65" s="301"/>
      <c r="J65" s="301"/>
      <c r="K65" s="299"/>
    </row>
    <row r="66" s="1" customFormat="1" ht="15" customHeight="1">
      <c r="B66" s="297"/>
      <c r="C66" s="303"/>
      <c r="D66" s="306" t="s">
        <v>1563</v>
      </c>
      <c r="E66" s="306"/>
      <c r="F66" s="306"/>
      <c r="G66" s="306"/>
      <c r="H66" s="306"/>
      <c r="I66" s="306"/>
      <c r="J66" s="306"/>
      <c r="K66" s="299"/>
    </row>
    <row r="67" s="1" customFormat="1" ht="15" customHeight="1">
      <c r="B67" s="297"/>
      <c r="C67" s="303"/>
      <c r="D67" s="301" t="s">
        <v>1564</v>
      </c>
      <c r="E67" s="301"/>
      <c r="F67" s="301"/>
      <c r="G67" s="301"/>
      <c r="H67" s="301"/>
      <c r="I67" s="301"/>
      <c r="J67" s="301"/>
      <c r="K67" s="299"/>
    </row>
    <row r="68" s="1" customFormat="1" ht="15" customHeight="1">
      <c r="B68" s="297"/>
      <c r="C68" s="303"/>
      <c r="D68" s="301" t="s">
        <v>1565</v>
      </c>
      <c r="E68" s="301"/>
      <c r="F68" s="301"/>
      <c r="G68" s="301"/>
      <c r="H68" s="301"/>
      <c r="I68" s="301"/>
      <c r="J68" s="301"/>
      <c r="K68" s="299"/>
    </row>
    <row r="69" s="1" customFormat="1" ht="15" customHeight="1">
      <c r="B69" s="297"/>
      <c r="C69" s="303"/>
      <c r="D69" s="301" t="s">
        <v>1566</v>
      </c>
      <c r="E69" s="301"/>
      <c r="F69" s="301"/>
      <c r="G69" s="301"/>
      <c r="H69" s="301"/>
      <c r="I69" s="301"/>
      <c r="J69" s="301"/>
      <c r="K69" s="299"/>
    </row>
    <row r="70" s="1" customFormat="1" ht="15" customHeight="1">
      <c r="B70" s="297"/>
      <c r="C70" s="303"/>
      <c r="D70" s="301" t="s">
        <v>1567</v>
      </c>
      <c r="E70" s="301"/>
      <c r="F70" s="301"/>
      <c r="G70" s="301"/>
      <c r="H70" s="301"/>
      <c r="I70" s="301"/>
      <c r="J70" s="301"/>
      <c r="K70" s="299"/>
    </row>
    <row r="71" s="1" customFormat="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s="1" customFormat="1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s="1" customFormat="1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s="1" customFormat="1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s="1" customFormat="1" ht="45" customHeight="1">
      <c r="B75" s="316"/>
      <c r="C75" s="317" t="s">
        <v>1568</v>
      </c>
      <c r="D75" s="317"/>
      <c r="E75" s="317"/>
      <c r="F75" s="317"/>
      <c r="G75" s="317"/>
      <c r="H75" s="317"/>
      <c r="I75" s="317"/>
      <c r="J75" s="317"/>
      <c r="K75" s="318"/>
    </row>
    <row r="76" s="1" customFormat="1" ht="17.25" customHeight="1">
      <c r="B76" s="316"/>
      <c r="C76" s="319" t="s">
        <v>1569</v>
      </c>
      <c r="D76" s="319"/>
      <c r="E76" s="319"/>
      <c r="F76" s="319" t="s">
        <v>1570</v>
      </c>
      <c r="G76" s="320"/>
      <c r="H76" s="319" t="s">
        <v>58</v>
      </c>
      <c r="I76" s="319" t="s">
        <v>61</v>
      </c>
      <c r="J76" s="319" t="s">
        <v>1571</v>
      </c>
      <c r="K76" s="318"/>
    </row>
    <row r="77" s="1" customFormat="1" ht="17.25" customHeight="1">
      <c r="B77" s="316"/>
      <c r="C77" s="321" t="s">
        <v>1572</v>
      </c>
      <c r="D77" s="321"/>
      <c r="E77" s="321"/>
      <c r="F77" s="322" t="s">
        <v>1573</v>
      </c>
      <c r="G77" s="323"/>
      <c r="H77" s="321"/>
      <c r="I77" s="321"/>
      <c r="J77" s="321" t="s">
        <v>1574</v>
      </c>
      <c r="K77" s="318"/>
    </row>
    <row r="78" s="1" customFormat="1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s="1" customFormat="1" ht="15" customHeight="1">
      <c r="B79" s="316"/>
      <c r="C79" s="304" t="s">
        <v>57</v>
      </c>
      <c r="D79" s="326"/>
      <c r="E79" s="326"/>
      <c r="F79" s="327" t="s">
        <v>1575</v>
      </c>
      <c r="G79" s="328"/>
      <c r="H79" s="304" t="s">
        <v>1576</v>
      </c>
      <c r="I79" s="304" t="s">
        <v>1577</v>
      </c>
      <c r="J79" s="304">
        <v>20</v>
      </c>
      <c r="K79" s="318"/>
    </row>
    <row r="80" s="1" customFormat="1" ht="15" customHeight="1">
      <c r="B80" s="316"/>
      <c r="C80" s="304" t="s">
        <v>1578</v>
      </c>
      <c r="D80" s="304"/>
      <c r="E80" s="304"/>
      <c r="F80" s="327" t="s">
        <v>1575</v>
      </c>
      <c r="G80" s="328"/>
      <c r="H80" s="304" t="s">
        <v>1579</v>
      </c>
      <c r="I80" s="304" t="s">
        <v>1577</v>
      </c>
      <c r="J80" s="304">
        <v>120</v>
      </c>
      <c r="K80" s="318"/>
    </row>
    <row r="81" s="1" customFormat="1" ht="15" customHeight="1">
      <c r="B81" s="329"/>
      <c r="C81" s="304" t="s">
        <v>1580</v>
      </c>
      <c r="D81" s="304"/>
      <c r="E81" s="304"/>
      <c r="F81" s="327" t="s">
        <v>1581</v>
      </c>
      <c r="G81" s="328"/>
      <c r="H81" s="304" t="s">
        <v>1582</v>
      </c>
      <c r="I81" s="304" t="s">
        <v>1577</v>
      </c>
      <c r="J81" s="304">
        <v>50</v>
      </c>
      <c r="K81" s="318"/>
    </row>
    <row r="82" s="1" customFormat="1" ht="15" customHeight="1">
      <c r="B82" s="329"/>
      <c r="C82" s="304" t="s">
        <v>1583</v>
      </c>
      <c r="D82" s="304"/>
      <c r="E82" s="304"/>
      <c r="F82" s="327" t="s">
        <v>1575</v>
      </c>
      <c r="G82" s="328"/>
      <c r="H82" s="304" t="s">
        <v>1584</v>
      </c>
      <c r="I82" s="304" t="s">
        <v>1585</v>
      </c>
      <c r="J82" s="304"/>
      <c r="K82" s="318"/>
    </row>
    <row r="83" s="1" customFormat="1" ht="15" customHeight="1">
      <c r="B83" s="329"/>
      <c r="C83" s="330" t="s">
        <v>1586</v>
      </c>
      <c r="D83" s="330"/>
      <c r="E83" s="330"/>
      <c r="F83" s="331" t="s">
        <v>1581</v>
      </c>
      <c r="G83" s="330"/>
      <c r="H83" s="330" t="s">
        <v>1587</v>
      </c>
      <c r="I83" s="330" t="s">
        <v>1577</v>
      </c>
      <c r="J83" s="330">
        <v>15</v>
      </c>
      <c r="K83" s="318"/>
    </row>
    <row r="84" s="1" customFormat="1" ht="15" customHeight="1">
      <c r="B84" s="329"/>
      <c r="C84" s="330" t="s">
        <v>1588</v>
      </c>
      <c r="D84" s="330"/>
      <c r="E84" s="330"/>
      <c r="F84" s="331" t="s">
        <v>1581</v>
      </c>
      <c r="G84" s="330"/>
      <c r="H84" s="330" t="s">
        <v>1589</v>
      </c>
      <c r="I84" s="330" t="s">
        <v>1577</v>
      </c>
      <c r="J84" s="330">
        <v>15</v>
      </c>
      <c r="K84" s="318"/>
    </row>
    <row r="85" s="1" customFormat="1" ht="15" customHeight="1">
      <c r="B85" s="329"/>
      <c r="C85" s="330" t="s">
        <v>1590</v>
      </c>
      <c r="D85" s="330"/>
      <c r="E85" s="330"/>
      <c r="F85" s="331" t="s">
        <v>1581</v>
      </c>
      <c r="G85" s="330"/>
      <c r="H85" s="330" t="s">
        <v>1591</v>
      </c>
      <c r="I85" s="330" t="s">
        <v>1577</v>
      </c>
      <c r="J85" s="330">
        <v>20</v>
      </c>
      <c r="K85" s="318"/>
    </row>
    <row r="86" s="1" customFormat="1" ht="15" customHeight="1">
      <c r="B86" s="329"/>
      <c r="C86" s="330" t="s">
        <v>1592</v>
      </c>
      <c r="D86" s="330"/>
      <c r="E86" s="330"/>
      <c r="F86" s="331" t="s">
        <v>1581</v>
      </c>
      <c r="G86" s="330"/>
      <c r="H86" s="330" t="s">
        <v>1593</v>
      </c>
      <c r="I86" s="330" t="s">
        <v>1577</v>
      </c>
      <c r="J86" s="330">
        <v>20</v>
      </c>
      <c r="K86" s="318"/>
    </row>
    <row r="87" s="1" customFormat="1" ht="15" customHeight="1">
      <c r="B87" s="329"/>
      <c r="C87" s="304" t="s">
        <v>1594</v>
      </c>
      <c r="D87" s="304"/>
      <c r="E87" s="304"/>
      <c r="F87" s="327" t="s">
        <v>1581</v>
      </c>
      <c r="G87" s="328"/>
      <c r="H87" s="304" t="s">
        <v>1595</v>
      </c>
      <c r="I87" s="304" t="s">
        <v>1577</v>
      </c>
      <c r="J87" s="304">
        <v>50</v>
      </c>
      <c r="K87" s="318"/>
    </row>
    <row r="88" s="1" customFormat="1" ht="15" customHeight="1">
      <c r="B88" s="329"/>
      <c r="C88" s="304" t="s">
        <v>1596</v>
      </c>
      <c r="D88" s="304"/>
      <c r="E88" s="304"/>
      <c r="F88" s="327" t="s">
        <v>1581</v>
      </c>
      <c r="G88" s="328"/>
      <c r="H88" s="304" t="s">
        <v>1597</v>
      </c>
      <c r="I88" s="304" t="s">
        <v>1577</v>
      </c>
      <c r="J88" s="304">
        <v>20</v>
      </c>
      <c r="K88" s="318"/>
    </row>
    <row r="89" s="1" customFormat="1" ht="15" customHeight="1">
      <c r="B89" s="329"/>
      <c r="C89" s="304" t="s">
        <v>1598</v>
      </c>
      <c r="D89" s="304"/>
      <c r="E89" s="304"/>
      <c r="F89" s="327" t="s">
        <v>1581</v>
      </c>
      <c r="G89" s="328"/>
      <c r="H89" s="304" t="s">
        <v>1599</v>
      </c>
      <c r="I89" s="304" t="s">
        <v>1577</v>
      </c>
      <c r="J89" s="304">
        <v>20</v>
      </c>
      <c r="K89" s="318"/>
    </row>
    <row r="90" s="1" customFormat="1" ht="15" customHeight="1">
      <c r="B90" s="329"/>
      <c r="C90" s="304" t="s">
        <v>1600</v>
      </c>
      <c r="D90" s="304"/>
      <c r="E90" s="304"/>
      <c r="F90" s="327" t="s">
        <v>1581</v>
      </c>
      <c r="G90" s="328"/>
      <c r="H90" s="304" t="s">
        <v>1601</v>
      </c>
      <c r="I90" s="304" t="s">
        <v>1577</v>
      </c>
      <c r="J90" s="304">
        <v>50</v>
      </c>
      <c r="K90" s="318"/>
    </row>
    <row r="91" s="1" customFormat="1" ht="15" customHeight="1">
      <c r="B91" s="329"/>
      <c r="C91" s="304" t="s">
        <v>1602</v>
      </c>
      <c r="D91" s="304"/>
      <c r="E91" s="304"/>
      <c r="F91" s="327" t="s">
        <v>1581</v>
      </c>
      <c r="G91" s="328"/>
      <c r="H91" s="304" t="s">
        <v>1602</v>
      </c>
      <c r="I91" s="304" t="s">
        <v>1577</v>
      </c>
      <c r="J91" s="304">
        <v>50</v>
      </c>
      <c r="K91" s="318"/>
    </row>
    <row r="92" s="1" customFormat="1" ht="15" customHeight="1">
      <c r="B92" s="329"/>
      <c r="C92" s="304" t="s">
        <v>1603</v>
      </c>
      <c r="D92" s="304"/>
      <c r="E92" s="304"/>
      <c r="F92" s="327" t="s">
        <v>1581</v>
      </c>
      <c r="G92" s="328"/>
      <c r="H92" s="304" t="s">
        <v>1604</v>
      </c>
      <c r="I92" s="304" t="s">
        <v>1577</v>
      </c>
      <c r="J92" s="304">
        <v>255</v>
      </c>
      <c r="K92" s="318"/>
    </row>
    <row r="93" s="1" customFormat="1" ht="15" customHeight="1">
      <c r="B93" s="329"/>
      <c r="C93" s="304" t="s">
        <v>1605</v>
      </c>
      <c r="D93" s="304"/>
      <c r="E93" s="304"/>
      <c r="F93" s="327" t="s">
        <v>1575</v>
      </c>
      <c r="G93" s="328"/>
      <c r="H93" s="304" t="s">
        <v>1606</v>
      </c>
      <c r="I93" s="304" t="s">
        <v>1607</v>
      </c>
      <c r="J93" s="304"/>
      <c r="K93" s="318"/>
    </row>
    <row r="94" s="1" customFormat="1" ht="15" customHeight="1">
      <c r="B94" s="329"/>
      <c r="C94" s="304" t="s">
        <v>1608</v>
      </c>
      <c r="D94" s="304"/>
      <c r="E94" s="304"/>
      <c r="F94" s="327" t="s">
        <v>1575</v>
      </c>
      <c r="G94" s="328"/>
      <c r="H94" s="304" t="s">
        <v>1609</v>
      </c>
      <c r="I94" s="304" t="s">
        <v>1610</v>
      </c>
      <c r="J94" s="304"/>
      <c r="K94" s="318"/>
    </row>
    <row r="95" s="1" customFormat="1" ht="15" customHeight="1">
      <c r="B95" s="329"/>
      <c r="C95" s="304" t="s">
        <v>1611</v>
      </c>
      <c r="D95" s="304"/>
      <c r="E95" s="304"/>
      <c r="F95" s="327" t="s">
        <v>1575</v>
      </c>
      <c r="G95" s="328"/>
      <c r="H95" s="304" t="s">
        <v>1611</v>
      </c>
      <c r="I95" s="304" t="s">
        <v>1610</v>
      </c>
      <c r="J95" s="304"/>
      <c r="K95" s="318"/>
    </row>
    <row r="96" s="1" customFormat="1" ht="15" customHeight="1">
      <c r="B96" s="329"/>
      <c r="C96" s="304" t="s">
        <v>42</v>
      </c>
      <c r="D96" s="304"/>
      <c r="E96" s="304"/>
      <c r="F96" s="327" t="s">
        <v>1575</v>
      </c>
      <c r="G96" s="328"/>
      <c r="H96" s="304" t="s">
        <v>1612</v>
      </c>
      <c r="I96" s="304" t="s">
        <v>1610</v>
      </c>
      <c r="J96" s="304"/>
      <c r="K96" s="318"/>
    </row>
    <row r="97" s="1" customFormat="1" ht="15" customHeight="1">
      <c r="B97" s="329"/>
      <c r="C97" s="304" t="s">
        <v>52</v>
      </c>
      <c r="D97" s="304"/>
      <c r="E97" s="304"/>
      <c r="F97" s="327" t="s">
        <v>1575</v>
      </c>
      <c r="G97" s="328"/>
      <c r="H97" s="304" t="s">
        <v>1613</v>
      </c>
      <c r="I97" s="304" t="s">
        <v>1610</v>
      </c>
      <c r="J97" s="304"/>
      <c r="K97" s="318"/>
    </row>
    <row r="98" s="1" customFormat="1" ht="15" customHeight="1">
      <c r="B98" s="332"/>
      <c r="C98" s="333"/>
      <c r="D98" s="333"/>
      <c r="E98" s="333"/>
      <c r="F98" s="333"/>
      <c r="G98" s="333"/>
      <c r="H98" s="333"/>
      <c r="I98" s="333"/>
      <c r="J98" s="333"/>
      <c r="K98" s="334"/>
    </row>
    <row r="99" s="1" customFormat="1" ht="18.75" customHeight="1">
      <c r="B99" s="335"/>
      <c r="C99" s="336"/>
      <c r="D99" s="336"/>
      <c r="E99" s="336"/>
      <c r="F99" s="336"/>
      <c r="G99" s="336"/>
      <c r="H99" s="336"/>
      <c r="I99" s="336"/>
      <c r="J99" s="336"/>
      <c r="K99" s="335"/>
    </row>
    <row r="100" s="1" customFormat="1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s="1" customFormat="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s="1" customFormat="1" ht="45" customHeight="1">
      <c r="B102" s="316"/>
      <c r="C102" s="317" t="s">
        <v>1614</v>
      </c>
      <c r="D102" s="317"/>
      <c r="E102" s="317"/>
      <c r="F102" s="317"/>
      <c r="G102" s="317"/>
      <c r="H102" s="317"/>
      <c r="I102" s="317"/>
      <c r="J102" s="317"/>
      <c r="K102" s="318"/>
    </row>
    <row r="103" s="1" customFormat="1" ht="17.25" customHeight="1">
      <c r="B103" s="316"/>
      <c r="C103" s="319" t="s">
        <v>1569</v>
      </c>
      <c r="D103" s="319"/>
      <c r="E103" s="319"/>
      <c r="F103" s="319" t="s">
        <v>1570</v>
      </c>
      <c r="G103" s="320"/>
      <c r="H103" s="319" t="s">
        <v>58</v>
      </c>
      <c r="I103" s="319" t="s">
        <v>61</v>
      </c>
      <c r="J103" s="319" t="s">
        <v>1571</v>
      </c>
      <c r="K103" s="318"/>
    </row>
    <row r="104" s="1" customFormat="1" ht="17.25" customHeight="1">
      <c r="B104" s="316"/>
      <c r="C104" s="321" t="s">
        <v>1572</v>
      </c>
      <c r="D104" s="321"/>
      <c r="E104" s="321"/>
      <c r="F104" s="322" t="s">
        <v>1573</v>
      </c>
      <c r="G104" s="323"/>
      <c r="H104" s="321"/>
      <c r="I104" s="321"/>
      <c r="J104" s="321" t="s">
        <v>1574</v>
      </c>
      <c r="K104" s="318"/>
    </row>
    <row r="105" s="1" customFormat="1" ht="5.25" customHeight="1">
      <c r="B105" s="316"/>
      <c r="C105" s="319"/>
      <c r="D105" s="319"/>
      <c r="E105" s="319"/>
      <c r="F105" s="319"/>
      <c r="G105" s="337"/>
      <c r="H105" s="319"/>
      <c r="I105" s="319"/>
      <c r="J105" s="319"/>
      <c r="K105" s="318"/>
    </row>
    <row r="106" s="1" customFormat="1" ht="15" customHeight="1">
      <c r="B106" s="316"/>
      <c r="C106" s="304" t="s">
        <v>57</v>
      </c>
      <c r="D106" s="326"/>
      <c r="E106" s="326"/>
      <c r="F106" s="327" t="s">
        <v>1575</v>
      </c>
      <c r="G106" s="304"/>
      <c r="H106" s="304" t="s">
        <v>1615</v>
      </c>
      <c r="I106" s="304" t="s">
        <v>1577</v>
      </c>
      <c r="J106" s="304">
        <v>20</v>
      </c>
      <c r="K106" s="318"/>
    </row>
    <row r="107" s="1" customFormat="1" ht="15" customHeight="1">
      <c r="B107" s="316"/>
      <c r="C107" s="304" t="s">
        <v>1578</v>
      </c>
      <c r="D107" s="304"/>
      <c r="E107" s="304"/>
      <c r="F107" s="327" t="s">
        <v>1575</v>
      </c>
      <c r="G107" s="304"/>
      <c r="H107" s="304" t="s">
        <v>1615</v>
      </c>
      <c r="I107" s="304" t="s">
        <v>1577</v>
      </c>
      <c r="J107" s="304">
        <v>120</v>
      </c>
      <c r="K107" s="318"/>
    </row>
    <row r="108" s="1" customFormat="1" ht="15" customHeight="1">
      <c r="B108" s="329"/>
      <c r="C108" s="304" t="s">
        <v>1580</v>
      </c>
      <c r="D108" s="304"/>
      <c r="E108" s="304"/>
      <c r="F108" s="327" t="s">
        <v>1581</v>
      </c>
      <c r="G108" s="304"/>
      <c r="H108" s="304" t="s">
        <v>1615</v>
      </c>
      <c r="I108" s="304" t="s">
        <v>1577</v>
      </c>
      <c r="J108" s="304">
        <v>50</v>
      </c>
      <c r="K108" s="318"/>
    </row>
    <row r="109" s="1" customFormat="1" ht="15" customHeight="1">
      <c r="B109" s="329"/>
      <c r="C109" s="304" t="s">
        <v>1583</v>
      </c>
      <c r="D109" s="304"/>
      <c r="E109" s="304"/>
      <c r="F109" s="327" t="s">
        <v>1575</v>
      </c>
      <c r="G109" s="304"/>
      <c r="H109" s="304" t="s">
        <v>1615</v>
      </c>
      <c r="I109" s="304" t="s">
        <v>1585</v>
      </c>
      <c r="J109" s="304"/>
      <c r="K109" s="318"/>
    </row>
    <row r="110" s="1" customFormat="1" ht="15" customHeight="1">
      <c r="B110" s="329"/>
      <c r="C110" s="304" t="s">
        <v>1594</v>
      </c>
      <c r="D110" s="304"/>
      <c r="E110" s="304"/>
      <c r="F110" s="327" t="s">
        <v>1581</v>
      </c>
      <c r="G110" s="304"/>
      <c r="H110" s="304" t="s">
        <v>1615</v>
      </c>
      <c r="I110" s="304" t="s">
        <v>1577</v>
      </c>
      <c r="J110" s="304">
        <v>50</v>
      </c>
      <c r="K110" s="318"/>
    </row>
    <row r="111" s="1" customFormat="1" ht="15" customHeight="1">
      <c r="B111" s="329"/>
      <c r="C111" s="304" t="s">
        <v>1602</v>
      </c>
      <c r="D111" s="304"/>
      <c r="E111" s="304"/>
      <c r="F111" s="327" t="s">
        <v>1581</v>
      </c>
      <c r="G111" s="304"/>
      <c r="H111" s="304" t="s">
        <v>1615</v>
      </c>
      <c r="I111" s="304" t="s">
        <v>1577</v>
      </c>
      <c r="J111" s="304">
        <v>50</v>
      </c>
      <c r="K111" s="318"/>
    </row>
    <row r="112" s="1" customFormat="1" ht="15" customHeight="1">
      <c r="B112" s="329"/>
      <c r="C112" s="304" t="s">
        <v>1600</v>
      </c>
      <c r="D112" s="304"/>
      <c r="E112" s="304"/>
      <c r="F112" s="327" t="s">
        <v>1581</v>
      </c>
      <c r="G112" s="304"/>
      <c r="H112" s="304" t="s">
        <v>1615</v>
      </c>
      <c r="I112" s="304" t="s">
        <v>1577</v>
      </c>
      <c r="J112" s="304">
        <v>50</v>
      </c>
      <c r="K112" s="318"/>
    </row>
    <row r="113" s="1" customFormat="1" ht="15" customHeight="1">
      <c r="B113" s="329"/>
      <c r="C113" s="304" t="s">
        <v>57</v>
      </c>
      <c r="D113" s="304"/>
      <c r="E113" s="304"/>
      <c r="F113" s="327" t="s">
        <v>1575</v>
      </c>
      <c r="G113" s="304"/>
      <c r="H113" s="304" t="s">
        <v>1616</v>
      </c>
      <c r="I113" s="304" t="s">
        <v>1577</v>
      </c>
      <c r="J113" s="304">
        <v>20</v>
      </c>
      <c r="K113" s="318"/>
    </row>
    <row r="114" s="1" customFormat="1" ht="15" customHeight="1">
      <c r="B114" s="329"/>
      <c r="C114" s="304" t="s">
        <v>1617</v>
      </c>
      <c r="D114" s="304"/>
      <c r="E114" s="304"/>
      <c r="F114" s="327" t="s">
        <v>1575</v>
      </c>
      <c r="G114" s="304"/>
      <c r="H114" s="304" t="s">
        <v>1618</v>
      </c>
      <c r="I114" s="304" t="s">
        <v>1577</v>
      </c>
      <c r="J114" s="304">
        <v>120</v>
      </c>
      <c r="K114" s="318"/>
    </row>
    <row r="115" s="1" customFormat="1" ht="15" customHeight="1">
      <c r="B115" s="329"/>
      <c r="C115" s="304" t="s">
        <v>42</v>
      </c>
      <c r="D115" s="304"/>
      <c r="E115" s="304"/>
      <c r="F115" s="327" t="s">
        <v>1575</v>
      </c>
      <c r="G115" s="304"/>
      <c r="H115" s="304" t="s">
        <v>1619</v>
      </c>
      <c r="I115" s="304" t="s">
        <v>1610</v>
      </c>
      <c r="J115" s="304"/>
      <c r="K115" s="318"/>
    </row>
    <row r="116" s="1" customFormat="1" ht="15" customHeight="1">
      <c r="B116" s="329"/>
      <c r="C116" s="304" t="s">
        <v>52</v>
      </c>
      <c r="D116" s="304"/>
      <c r="E116" s="304"/>
      <c r="F116" s="327" t="s">
        <v>1575</v>
      </c>
      <c r="G116" s="304"/>
      <c r="H116" s="304" t="s">
        <v>1620</v>
      </c>
      <c r="I116" s="304" t="s">
        <v>1610</v>
      </c>
      <c r="J116" s="304"/>
      <c r="K116" s="318"/>
    </row>
    <row r="117" s="1" customFormat="1" ht="15" customHeight="1">
      <c r="B117" s="329"/>
      <c r="C117" s="304" t="s">
        <v>61</v>
      </c>
      <c r="D117" s="304"/>
      <c r="E117" s="304"/>
      <c r="F117" s="327" t="s">
        <v>1575</v>
      </c>
      <c r="G117" s="304"/>
      <c r="H117" s="304" t="s">
        <v>1621</v>
      </c>
      <c r="I117" s="304" t="s">
        <v>1622</v>
      </c>
      <c r="J117" s="304"/>
      <c r="K117" s="318"/>
    </row>
    <row r="118" s="1" customFormat="1" ht="15" customHeight="1">
      <c r="B118" s="332"/>
      <c r="C118" s="338"/>
      <c r="D118" s="338"/>
      <c r="E118" s="338"/>
      <c r="F118" s="338"/>
      <c r="G118" s="338"/>
      <c r="H118" s="338"/>
      <c r="I118" s="338"/>
      <c r="J118" s="338"/>
      <c r="K118" s="334"/>
    </row>
    <row r="119" s="1" customFormat="1" ht="18.75" customHeight="1">
      <c r="B119" s="339"/>
      <c r="C119" s="340"/>
      <c r="D119" s="340"/>
      <c r="E119" s="340"/>
      <c r="F119" s="341"/>
      <c r="G119" s="340"/>
      <c r="H119" s="340"/>
      <c r="I119" s="340"/>
      <c r="J119" s="340"/>
      <c r="K119" s="339"/>
    </row>
    <row r="120" s="1" customFormat="1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s="1" customFormat="1" ht="7.5" customHeight="1">
      <c r="B121" s="342"/>
      <c r="C121" s="343"/>
      <c r="D121" s="343"/>
      <c r="E121" s="343"/>
      <c r="F121" s="343"/>
      <c r="G121" s="343"/>
      <c r="H121" s="343"/>
      <c r="I121" s="343"/>
      <c r="J121" s="343"/>
      <c r="K121" s="344"/>
    </row>
    <row r="122" s="1" customFormat="1" ht="45" customHeight="1">
      <c r="B122" s="345"/>
      <c r="C122" s="295" t="s">
        <v>1623</v>
      </c>
      <c r="D122" s="295"/>
      <c r="E122" s="295"/>
      <c r="F122" s="295"/>
      <c r="G122" s="295"/>
      <c r="H122" s="295"/>
      <c r="I122" s="295"/>
      <c r="J122" s="295"/>
      <c r="K122" s="346"/>
    </row>
    <row r="123" s="1" customFormat="1" ht="17.25" customHeight="1">
      <c r="B123" s="347"/>
      <c r="C123" s="319" t="s">
        <v>1569</v>
      </c>
      <c r="D123" s="319"/>
      <c r="E123" s="319"/>
      <c r="F123" s="319" t="s">
        <v>1570</v>
      </c>
      <c r="G123" s="320"/>
      <c r="H123" s="319" t="s">
        <v>58</v>
      </c>
      <c r="I123" s="319" t="s">
        <v>61</v>
      </c>
      <c r="J123" s="319" t="s">
        <v>1571</v>
      </c>
      <c r="K123" s="348"/>
    </row>
    <row r="124" s="1" customFormat="1" ht="17.25" customHeight="1">
      <c r="B124" s="347"/>
      <c r="C124" s="321" t="s">
        <v>1572</v>
      </c>
      <c r="D124" s="321"/>
      <c r="E124" s="321"/>
      <c r="F124" s="322" t="s">
        <v>1573</v>
      </c>
      <c r="G124" s="323"/>
      <c r="H124" s="321"/>
      <c r="I124" s="321"/>
      <c r="J124" s="321" t="s">
        <v>1574</v>
      </c>
      <c r="K124" s="348"/>
    </row>
    <row r="125" s="1" customFormat="1" ht="5.25" customHeight="1">
      <c r="B125" s="349"/>
      <c r="C125" s="324"/>
      <c r="D125" s="324"/>
      <c r="E125" s="324"/>
      <c r="F125" s="324"/>
      <c r="G125" s="350"/>
      <c r="H125" s="324"/>
      <c r="I125" s="324"/>
      <c r="J125" s="324"/>
      <c r="K125" s="351"/>
    </row>
    <row r="126" s="1" customFormat="1" ht="15" customHeight="1">
      <c r="B126" s="349"/>
      <c r="C126" s="304" t="s">
        <v>1578</v>
      </c>
      <c r="D126" s="326"/>
      <c r="E126" s="326"/>
      <c r="F126" s="327" t="s">
        <v>1575</v>
      </c>
      <c r="G126" s="304"/>
      <c r="H126" s="304" t="s">
        <v>1615</v>
      </c>
      <c r="I126" s="304" t="s">
        <v>1577</v>
      </c>
      <c r="J126" s="304">
        <v>120</v>
      </c>
      <c r="K126" s="352"/>
    </row>
    <row r="127" s="1" customFormat="1" ht="15" customHeight="1">
      <c r="B127" s="349"/>
      <c r="C127" s="304" t="s">
        <v>1624</v>
      </c>
      <c r="D127" s="304"/>
      <c r="E127" s="304"/>
      <c r="F127" s="327" t="s">
        <v>1575</v>
      </c>
      <c r="G127" s="304"/>
      <c r="H127" s="304" t="s">
        <v>1625</v>
      </c>
      <c r="I127" s="304" t="s">
        <v>1577</v>
      </c>
      <c r="J127" s="304" t="s">
        <v>1626</v>
      </c>
      <c r="K127" s="352"/>
    </row>
    <row r="128" s="1" customFormat="1" ht="15" customHeight="1">
      <c r="B128" s="349"/>
      <c r="C128" s="304" t="s">
        <v>95</v>
      </c>
      <c r="D128" s="304"/>
      <c r="E128" s="304"/>
      <c r="F128" s="327" t="s">
        <v>1575</v>
      </c>
      <c r="G128" s="304"/>
      <c r="H128" s="304" t="s">
        <v>1627</v>
      </c>
      <c r="I128" s="304" t="s">
        <v>1577</v>
      </c>
      <c r="J128" s="304" t="s">
        <v>1626</v>
      </c>
      <c r="K128" s="352"/>
    </row>
    <row r="129" s="1" customFormat="1" ht="15" customHeight="1">
      <c r="B129" s="349"/>
      <c r="C129" s="304" t="s">
        <v>1586</v>
      </c>
      <c r="D129" s="304"/>
      <c r="E129" s="304"/>
      <c r="F129" s="327" t="s">
        <v>1581</v>
      </c>
      <c r="G129" s="304"/>
      <c r="H129" s="304" t="s">
        <v>1587</v>
      </c>
      <c r="I129" s="304" t="s">
        <v>1577</v>
      </c>
      <c r="J129" s="304">
        <v>15</v>
      </c>
      <c r="K129" s="352"/>
    </row>
    <row r="130" s="1" customFormat="1" ht="15" customHeight="1">
      <c r="B130" s="349"/>
      <c r="C130" s="330" t="s">
        <v>1588</v>
      </c>
      <c r="D130" s="330"/>
      <c r="E130" s="330"/>
      <c r="F130" s="331" t="s">
        <v>1581</v>
      </c>
      <c r="G130" s="330"/>
      <c r="H130" s="330" t="s">
        <v>1589</v>
      </c>
      <c r="I130" s="330" t="s">
        <v>1577</v>
      </c>
      <c r="J130" s="330">
        <v>15</v>
      </c>
      <c r="K130" s="352"/>
    </row>
    <row r="131" s="1" customFormat="1" ht="15" customHeight="1">
      <c r="B131" s="349"/>
      <c r="C131" s="330" t="s">
        <v>1590</v>
      </c>
      <c r="D131" s="330"/>
      <c r="E131" s="330"/>
      <c r="F131" s="331" t="s">
        <v>1581</v>
      </c>
      <c r="G131" s="330"/>
      <c r="H131" s="330" t="s">
        <v>1591</v>
      </c>
      <c r="I131" s="330" t="s">
        <v>1577</v>
      </c>
      <c r="J131" s="330">
        <v>20</v>
      </c>
      <c r="K131" s="352"/>
    </row>
    <row r="132" s="1" customFormat="1" ht="15" customHeight="1">
      <c r="B132" s="349"/>
      <c r="C132" s="330" t="s">
        <v>1592</v>
      </c>
      <c r="D132" s="330"/>
      <c r="E132" s="330"/>
      <c r="F132" s="331" t="s">
        <v>1581</v>
      </c>
      <c r="G132" s="330"/>
      <c r="H132" s="330" t="s">
        <v>1593</v>
      </c>
      <c r="I132" s="330" t="s">
        <v>1577</v>
      </c>
      <c r="J132" s="330">
        <v>20</v>
      </c>
      <c r="K132" s="352"/>
    </row>
    <row r="133" s="1" customFormat="1" ht="15" customHeight="1">
      <c r="B133" s="349"/>
      <c r="C133" s="304" t="s">
        <v>1580</v>
      </c>
      <c r="D133" s="304"/>
      <c r="E133" s="304"/>
      <c r="F133" s="327" t="s">
        <v>1581</v>
      </c>
      <c r="G133" s="304"/>
      <c r="H133" s="304" t="s">
        <v>1615</v>
      </c>
      <c r="I133" s="304" t="s">
        <v>1577</v>
      </c>
      <c r="J133" s="304">
        <v>50</v>
      </c>
      <c r="K133" s="352"/>
    </row>
    <row r="134" s="1" customFormat="1" ht="15" customHeight="1">
      <c r="B134" s="349"/>
      <c r="C134" s="304" t="s">
        <v>1594</v>
      </c>
      <c r="D134" s="304"/>
      <c r="E134" s="304"/>
      <c r="F134" s="327" t="s">
        <v>1581</v>
      </c>
      <c r="G134" s="304"/>
      <c r="H134" s="304" t="s">
        <v>1615</v>
      </c>
      <c r="I134" s="304" t="s">
        <v>1577</v>
      </c>
      <c r="J134" s="304">
        <v>50</v>
      </c>
      <c r="K134" s="352"/>
    </row>
    <row r="135" s="1" customFormat="1" ht="15" customHeight="1">
      <c r="B135" s="349"/>
      <c r="C135" s="304" t="s">
        <v>1600</v>
      </c>
      <c r="D135" s="304"/>
      <c r="E135" s="304"/>
      <c r="F135" s="327" t="s">
        <v>1581</v>
      </c>
      <c r="G135" s="304"/>
      <c r="H135" s="304" t="s">
        <v>1615</v>
      </c>
      <c r="I135" s="304" t="s">
        <v>1577</v>
      </c>
      <c r="J135" s="304">
        <v>50</v>
      </c>
      <c r="K135" s="352"/>
    </row>
    <row r="136" s="1" customFormat="1" ht="15" customHeight="1">
      <c r="B136" s="349"/>
      <c r="C136" s="304" t="s">
        <v>1602</v>
      </c>
      <c r="D136" s="304"/>
      <c r="E136" s="304"/>
      <c r="F136" s="327" t="s">
        <v>1581</v>
      </c>
      <c r="G136" s="304"/>
      <c r="H136" s="304" t="s">
        <v>1615</v>
      </c>
      <c r="I136" s="304" t="s">
        <v>1577</v>
      </c>
      <c r="J136" s="304">
        <v>50</v>
      </c>
      <c r="K136" s="352"/>
    </row>
    <row r="137" s="1" customFormat="1" ht="15" customHeight="1">
      <c r="B137" s="349"/>
      <c r="C137" s="304" t="s">
        <v>1603</v>
      </c>
      <c r="D137" s="304"/>
      <c r="E137" s="304"/>
      <c r="F137" s="327" t="s">
        <v>1581</v>
      </c>
      <c r="G137" s="304"/>
      <c r="H137" s="304" t="s">
        <v>1628</v>
      </c>
      <c r="I137" s="304" t="s">
        <v>1577</v>
      </c>
      <c r="J137" s="304">
        <v>255</v>
      </c>
      <c r="K137" s="352"/>
    </row>
    <row r="138" s="1" customFormat="1" ht="15" customHeight="1">
      <c r="B138" s="349"/>
      <c r="C138" s="304" t="s">
        <v>1605</v>
      </c>
      <c r="D138" s="304"/>
      <c r="E138" s="304"/>
      <c r="F138" s="327" t="s">
        <v>1575</v>
      </c>
      <c r="G138" s="304"/>
      <c r="H138" s="304" t="s">
        <v>1629</v>
      </c>
      <c r="I138" s="304" t="s">
        <v>1607</v>
      </c>
      <c r="J138" s="304"/>
      <c r="K138" s="352"/>
    </row>
    <row r="139" s="1" customFormat="1" ht="15" customHeight="1">
      <c r="B139" s="349"/>
      <c r="C139" s="304" t="s">
        <v>1608</v>
      </c>
      <c r="D139" s="304"/>
      <c r="E139" s="304"/>
      <c r="F139" s="327" t="s">
        <v>1575</v>
      </c>
      <c r="G139" s="304"/>
      <c r="H139" s="304" t="s">
        <v>1630</v>
      </c>
      <c r="I139" s="304" t="s">
        <v>1610</v>
      </c>
      <c r="J139" s="304"/>
      <c r="K139" s="352"/>
    </row>
    <row r="140" s="1" customFormat="1" ht="15" customHeight="1">
      <c r="B140" s="349"/>
      <c r="C140" s="304" t="s">
        <v>1611</v>
      </c>
      <c r="D140" s="304"/>
      <c r="E140" s="304"/>
      <c r="F140" s="327" t="s">
        <v>1575</v>
      </c>
      <c r="G140" s="304"/>
      <c r="H140" s="304" t="s">
        <v>1611</v>
      </c>
      <c r="I140" s="304" t="s">
        <v>1610</v>
      </c>
      <c r="J140" s="304"/>
      <c r="K140" s="352"/>
    </row>
    <row r="141" s="1" customFormat="1" ht="15" customHeight="1">
      <c r="B141" s="349"/>
      <c r="C141" s="304" t="s">
        <v>42</v>
      </c>
      <c r="D141" s="304"/>
      <c r="E141" s="304"/>
      <c r="F141" s="327" t="s">
        <v>1575</v>
      </c>
      <c r="G141" s="304"/>
      <c r="H141" s="304" t="s">
        <v>1631</v>
      </c>
      <c r="I141" s="304" t="s">
        <v>1610</v>
      </c>
      <c r="J141" s="304"/>
      <c r="K141" s="352"/>
    </row>
    <row r="142" s="1" customFormat="1" ht="15" customHeight="1">
      <c r="B142" s="349"/>
      <c r="C142" s="304" t="s">
        <v>1632</v>
      </c>
      <c r="D142" s="304"/>
      <c r="E142" s="304"/>
      <c r="F142" s="327" t="s">
        <v>1575</v>
      </c>
      <c r="G142" s="304"/>
      <c r="H142" s="304" t="s">
        <v>1633</v>
      </c>
      <c r="I142" s="304" t="s">
        <v>1610</v>
      </c>
      <c r="J142" s="304"/>
      <c r="K142" s="352"/>
    </row>
    <row r="143" s="1" customFormat="1" ht="15" customHeight="1">
      <c r="B143" s="353"/>
      <c r="C143" s="354"/>
      <c r="D143" s="354"/>
      <c r="E143" s="354"/>
      <c r="F143" s="354"/>
      <c r="G143" s="354"/>
      <c r="H143" s="354"/>
      <c r="I143" s="354"/>
      <c r="J143" s="354"/>
      <c r="K143" s="355"/>
    </row>
    <row r="144" s="1" customFormat="1" ht="18.75" customHeight="1">
      <c r="B144" s="340"/>
      <c r="C144" s="340"/>
      <c r="D144" s="340"/>
      <c r="E144" s="340"/>
      <c r="F144" s="341"/>
      <c r="G144" s="340"/>
      <c r="H144" s="340"/>
      <c r="I144" s="340"/>
      <c r="J144" s="340"/>
      <c r="K144" s="340"/>
    </row>
    <row r="145" s="1" customFormat="1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s="1" customFormat="1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s="1" customFormat="1" ht="45" customHeight="1">
      <c r="B147" s="316"/>
      <c r="C147" s="317" t="s">
        <v>1634</v>
      </c>
      <c r="D147" s="317"/>
      <c r="E147" s="317"/>
      <c r="F147" s="317"/>
      <c r="G147" s="317"/>
      <c r="H147" s="317"/>
      <c r="I147" s="317"/>
      <c r="J147" s="317"/>
      <c r="K147" s="318"/>
    </row>
    <row r="148" s="1" customFormat="1" ht="17.25" customHeight="1">
      <c r="B148" s="316"/>
      <c r="C148" s="319" t="s">
        <v>1569</v>
      </c>
      <c r="D148" s="319"/>
      <c r="E148" s="319"/>
      <c r="F148" s="319" t="s">
        <v>1570</v>
      </c>
      <c r="G148" s="320"/>
      <c r="H148" s="319" t="s">
        <v>58</v>
      </c>
      <c r="I148" s="319" t="s">
        <v>61</v>
      </c>
      <c r="J148" s="319" t="s">
        <v>1571</v>
      </c>
      <c r="K148" s="318"/>
    </row>
    <row r="149" s="1" customFormat="1" ht="17.25" customHeight="1">
      <c r="B149" s="316"/>
      <c r="C149" s="321" t="s">
        <v>1572</v>
      </c>
      <c r="D149" s="321"/>
      <c r="E149" s="321"/>
      <c r="F149" s="322" t="s">
        <v>1573</v>
      </c>
      <c r="G149" s="323"/>
      <c r="H149" s="321"/>
      <c r="I149" s="321"/>
      <c r="J149" s="321" t="s">
        <v>1574</v>
      </c>
      <c r="K149" s="318"/>
    </row>
    <row r="150" s="1" customFormat="1" ht="5.25" customHeight="1">
      <c r="B150" s="329"/>
      <c r="C150" s="324"/>
      <c r="D150" s="324"/>
      <c r="E150" s="324"/>
      <c r="F150" s="324"/>
      <c r="G150" s="325"/>
      <c r="H150" s="324"/>
      <c r="I150" s="324"/>
      <c r="J150" s="324"/>
      <c r="K150" s="352"/>
    </row>
    <row r="151" s="1" customFormat="1" ht="15" customHeight="1">
      <c r="B151" s="329"/>
      <c r="C151" s="356" t="s">
        <v>1578</v>
      </c>
      <c r="D151" s="304"/>
      <c r="E151" s="304"/>
      <c r="F151" s="357" t="s">
        <v>1575</v>
      </c>
      <c r="G151" s="304"/>
      <c r="H151" s="356" t="s">
        <v>1615</v>
      </c>
      <c r="I151" s="356" t="s">
        <v>1577</v>
      </c>
      <c r="J151" s="356">
        <v>120</v>
      </c>
      <c r="K151" s="352"/>
    </row>
    <row r="152" s="1" customFormat="1" ht="15" customHeight="1">
      <c r="B152" s="329"/>
      <c r="C152" s="356" t="s">
        <v>1624</v>
      </c>
      <c r="D152" s="304"/>
      <c r="E152" s="304"/>
      <c r="F152" s="357" t="s">
        <v>1575</v>
      </c>
      <c r="G152" s="304"/>
      <c r="H152" s="356" t="s">
        <v>1635</v>
      </c>
      <c r="I152" s="356" t="s">
        <v>1577</v>
      </c>
      <c r="J152" s="356" t="s">
        <v>1626</v>
      </c>
      <c r="K152" s="352"/>
    </row>
    <row r="153" s="1" customFormat="1" ht="15" customHeight="1">
      <c r="B153" s="329"/>
      <c r="C153" s="356" t="s">
        <v>95</v>
      </c>
      <c r="D153" s="304"/>
      <c r="E153" s="304"/>
      <c r="F153" s="357" t="s">
        <v>1575</v>
      </c>
      <c r="G153" s="304"/>
      <c r="H153" s="356" t="s">
        <v>1636</v>
      </c>
      <c r="I153" s="356" t="s">
        <v>1577</v>
      </c>
      <c r="J153" s="356" t="s">
        <v>1626</v>
      </c>
      <c r="K153" s="352"/>
    </row>
    <row r="154" s="1" customFormat="1" ht="15" customHeight="1">
      <c r="B154" s="329"/>
      <c r="C154" s="356" t="s">
        <v>1580</v>
      </c>
      <c r="D154" s="304"/>
      <c r="E154" s="304"/>
      <c r="F154" s="357" t="s">
        <v>1581</v>
      </c>
      <c r="G154" s="304"/>
      <c r="H154" s="356" t="s">
        <v>1615</v>
      </c>
      <c r="I154" s="356" t="s">
        <v>1577</v>
      </c>
      <c r="J154" s="356">
        <v>50</v>
      </c>
      <c r="K154" s="352"/>
    </row>
    <row r="155" s="1" customFormat="1" ht="15" customHeight="1">
      <c r="B155" s="329"/>
      <c r="C155" s="356" t="s">
        <v>1583</v>
      </c>
      <c r="D155" s="304"/>
      <c r="E155" s="304"/>
      <c r="F155" s="357" t="s">
        <v>1575</v>
      </c>
      <c r="G155" s="304"/>
      <c r="H155" s="356" t="s">
        <v>1615</v>
      </c>
      <c r="I155" s="356" t="s">
        <v>1585</v>
      </c>
      <c r="J155" s="356"/>
      <c r="K155" s="352"/>
    </row>
    <row r="156" s="1" customFormat="1" ht="15" customHeight="1">
      <c r="B156" s="329"/>
      <c r="C156" s="356" t="s">
        <v>1594</v>
      </c>
      <c r="D156" s="304"/>
      <c r="E156" s="304"/>
      <c r="F156" s="357" t="s">
        <v>1581</v>
      </c>
      <c r="G156" s="304"/>
      <c r="H156" s="356" t="s">
        <v>1615</v>
      </c>
      <c r="I156" s="356" t="s">
        <v>1577</v>
      </c>
      <c r="J156" s="356">
        <v>50</v>
      </c>
      <c r="K156" s="352"/>
    </row>
    <row r="157" s="1" customFormat="1" ht="15" customHeight="1">
      <c r="B157" s="329"/>
      <c r="C157" s="356" t="s">
        <v>1602</v>
      </c>
      <c r="D157" s="304"/>
      <c r="E157" s="304"/>
      <c r="F157" s="357" t="s">
        <v>1581</v>
      </c>
      <c r="G157" s="304"/>
      <c r="H157" s="356" t="s">
        <v>1615</v>
      </c>
      <c r="I157" s="356" t="s">
        <v>1577</v>
      </c>
      <c r="J157" s="356">
        <v>50</v>
      </c>
      <c r="K157" s="352"/>
    </row>
    <row r="158" s="1" customFormat="1" ht="15" customHeight="1">
      <c r="B158" s="329"/>
      <c r="C158" s="356" t="s">
        <v>1600</v>
      </c>
      <c r="D158" s="304"/>
      <c r="E158" s="304"/>
      <c r="F158" s="357" t="s">
        <v>1581</v>
      </c>
      <c r="G158" s="304"/>
      <c r="H158" s="356" t="s">
        <v>1615</v>
      </c>
      <c r="I158" s="356" t="s">
        <v>1577</v>
      </c>
      <c r="J158" s="356">
        <v>50</v>
      </c>
      <c r="K158" s="352"/>
    </row>
    <row r="159" s="1" customFormat="1" ht="15" customHeight="1">
      <c r="B159" s="329"/>
      <c r="C159" s="356" t="s">
        <v>111</v>
      </c>
      <c r="D159" s="304"/>
      <c r="E159" s="304"/>
      <c r="F159" s="357" t="s">
        <v>1575</v>
      </c>
      <c r="G159" s="304"/>
      <c r="H159" s="356" t="s">
        <v>1637</v>
      </c>
      <c r="I159" s="356" t="s">
        <v>1577</v>
      </c>
      <c r="J159" s="356" t="s">
        <v>1638</v>
      </c>
      <c r="K159" s="352"/>
    </row>
    <row r="160" s="1" customFormat="1" ht="15" customHeight="1">
      <c r="B160" s="329"/>
      <c r="C160" s="356" t="s">
        <v>1639</v>
      </c>
      <c r="D160" s="304"/>
      <c r="E160" s="304"/>
      <c r="F160" s="357" t="s">
        <v>1575</v>
      </c>
      <c r="G160" s="304"/>
      <c r="H160" s="356" t="s">
        <v>1640</v>
      </c>
      <c r="I160" s="356" t="s">
        <v>1610</v>
      </c>
      <c r="J160" s="356"/>
      <c r="K160" s="352"/>
    </row>
    <row r="161" s="1" customFormat="1" ht="15" customHeight="1">
      <c r="B161" s="358"/>
      <c r="C161" s="338"/>
      <c r="D161" s="338"/>
      <c r="E161" s="338"/>
      <c r="F161" s="338"/>
      <c r="G161" s="338"/>
      <c r="H161" s="338"/>
      <c r="I161" s="338"/>
      <c r="J161" s="338"/>
      <c r="K161" s="359"/>
    </row>
    <row r="162" s="1" customFormat="1" ht="18.75" customHeight="1">
      <c r="B162" s="340"/>
      <c r="C162" s="350"/>
      <c r="D162" s="350"/>
      <c r="E162" s="350"/>
      <c r="F162" s="360"/>
      <c r="G162" s="350"/>
      <c r="H162" s="350"/>
      <c r="I162" s="350"/>
      <c r="J162" s="350"/>
      <c r="K162" s="340"/>
    </row>
    <row r="163" s="1" customFormat="1" ht="18.75" customHeight="1">
      <c r="B163" s="312"/>
      <c r="C163" s="312"/>
      <c r="D163" s="312"/>
      <c r="E163" s="312"/>
      <c r="F163" s="312"/>
      <c r="G163" s="312"/>
      <c r="H163" s="312"/>
      <c r="I163" s="312"/>
      <c r="J163" s="312"/>
      <c r="K163" s="312"/>
    </row>
    <row r="164" s="1" customFormat="1" ht="7.5" customHeight="1">
      <c r="B164" s="291"/>
      <c r="C164" s="292"/>
      <c r="D164" s="292"/>
      <c r="E164" s="292"/>
      <c r="F164" s="292"/>
      <c r="G164" s="292"/>
      <c r="H164" s="292"/>
      <c r="I164" s="292"/>
      <c r="J164" s="292"/>
      <c r="K164" s="293"/>
    </row>
    <row r="165" s="1" customFormat="1" ht="45" customHeight="1">
      <c r="B165" s="294"/>
      <c r="C165" s="295" t="s">
        <v>1641</v>
      </c>
      <c r="D165" s="295"/>
      <c r="E165" s="295"/>
      <c r="F165" s="295"/>
      <c r="G165" s="295"/>
      <c r="H165" s="295"/>
      <c r="I165" s="295"/>
      <c r="J165" s="295"/>
      <c r="K165" s="296"/>
    </row>
    <row r="166" s="1" customFormat="1" ht="17.25" customHeight="1">
      <c r="B166" s="294"/>
      <c r="C166" s="319" t="s">
        <v>1569</v>
      </c>
      <c r="D166" s="319"/>
      <c r="E166" s="319"/>
      <c r="F166" s="319" t="s">
        <v>1570</v>
      </c>
      <c r="G166" s="361"/>
      <c r="H166" s="362" t="s">
        <v>58</v>
      </c>
      <c r="I166" s="362" t="s">
        <v>61</v>
      </c>
      <c r="J166" s="319" t="s">
        <v>1571</v>
      </c>
      <c r="K166" s="296"/>
    </row>
    <row r="167" s="1" customFormat="1" ht="17.25" customHeight="1">
      <c r="B167" s="297"/>
      <c r="C167" s="321" t="s">
        <v>1572</v>
      </c>
      <c r="D167" s="321"/>
      <c r="E167" s="321"/>
      <c r="F167" s="322" t="s">
        <v>1573</v>
      </c>
      <c r="G167" s="363"/>
      <c r="H167" s="364"/>
      <c r="I167" s="364"/>
      <c r="J167" s="321" t="s">
        <v>1574</v>
      </c>
      <c r="K167" s="299"/>
    </row>
    <row r="168" s="1" customFormat="1" ht="5.25" customHeight="1">
      <c r="B168" s="329"/>
      <c r="C168" s="324"/>
      <c r="D168" s="324"/>
      <c r="E168" s="324"/>
      <c r="F168" s="324"/>
      <c r="G168" s="325"/>
      <c r="H168" s="324"/>
      <c r="I168" s="324"/>
      <c r="J168" s="324"/>
      <c r="K168" s="352"/>
    </row>
    <row r="169" s="1" customFormat="1" ht="15" customHeight="1">
      <c r="B169" s="329"/>
      <c r="C169" s="304" t="s">
        <v>1578</v>
      </c>
      <c r="D169" s="304"/>
      <c r="E169" s="304"/>
      <c r="F169" s="327" t="s">
        <v>1575</v>
      </c>
      <c r="G169" s="304"/>
      <c r="H169" s="304" t="s">
        <v>1615</v>
      </c>
      <c r="I169" s="304" t="s">
        <v>1577</v>
      </c>
      <c r="J169" s="304">
        <v>120</v>
      </c>
      <c r="K169" s="352"/>
    </row>
    <row r="170" s="1" customFormat="1" ht="15" customHeight="1">
      <c r="B170" s="329"/>
      <c r="C170" s="304" t="s">
        <v>1624</v>
      </c>
      <c r="D170" s="304"/>
      <c r="E170" s="304"/>
      <c r="F170" s="327" t="s">
        <v>1575</v>
      </c>
      <c r="G170" s="304"/>
      <c r="H170" s="304" t="s">
        <v>1625</v>
      </c>
      <c r="I170" s="304" t="s">
        <v>1577</v>
      </c>
      <c r="J170" s="304" t="s">
        <v>1626</v>
      </c>
      <c r="K170" s="352"/>
    </row>
    <row r="171" s="1" customFormat="1" ht="15" customHeight="1">
      <c r="B171" s="329"/>
      <c r="C171" s="304" t="s">
        <v>95</v>
      </c>
      <c r="D171" s="304"/>
      <c r="E171" s="304"/>
      <c r="F171" s="327" t="s">
        <v>1575</v>
      </c>
      <c r="G171" s="304"/>
      <c r="H171" s="304" t="s">
        <v>1642</v>
      </c>
      <c r="I171" s="304" t="s">
        <v>1577</v>
      </c>
      <c r="J171" s="304" t="s">
        <v>1626</v>
      </c>
      <c r="K171" s="352"/>
    </row>
    <row r="172" s="1" customFormat="1" ht="15" customHeight="1">
      <c r="B172" s="329"/>
      <c r="C172" s="304" t="s">
        <v>1580</v>
      </c>
      <c r="D172" s="304"/>
      <c r="E172" s="304"/>
      <c r="F172" s="327" t="s">
        <v>1581</v>
      </c>
      <c r="G172" s="304"/>
      <c r="H172" s="304" t="s">
        <v>1642</v>
      </c>
      <c r="I172" s="304" t="s">
        <v>1577</v>
      </c>
      <c r="J172" s="304">
        <v>50</v>
      </c>
      <c r="K172" s="352"/>
    </row>
    <row r="173" s="1" customFormat="1" ht="15" customHeight="1">
      <c r="B173" s="329"/>
      <c r="C173" s="304" t="s">
        <v>1583</v>
      </c>
      <c r="D173" s="304"/>
      <c r="E173" s="304"/>
      <c r="F173" s="327" t="s">
        <v>1575</v>
      </c>
      <c r="G173" s="304"/>
      <c r="H173" s="304" t="s">
        <v>1642</v>
      </c>
      <c r="I173" s="304" t="s">
        <v>1585</v>
      </c>
      <c r="J173" s="304"/>
      <c r="K173" s="352"/>
    </row>
    <row r="174" s="1" customFormat="1" ht="15" customHeight="1">
      <c r="B174" s="329"/>
      <c r="C174" s="304" t="s">
        <v>1594</v>
      </c>
      <c r="D174" s="304"/>
      <c r="E174" s="304"/>
      <c r="F174" s="327" t="s">
        <v>1581</v>
      </c>
      <c r="G174" s="304"/>
      <c r="H174" s="304" t="s">
        <v>1642</v>
      </c>
      <c r="I174" s="304" t="s">
        <v>1577</v>
      </c>
      <c r="J174" s="304">
        <v>50</v>
      </c>
      <c r="K174" s="352"/>
    </row>
    <row r="175" s="1" customFormat="1" ht="15" customHeight="1">
      <c r="B175" s="329"/>
      <c r="C175" s="304" t="s">
        <v>1602</v>
      </c>
      <c r="D175" s="304"/>
      <c r="E175" s="304"/>
      <c r="F175" s="327" t="s">
        <v>1581</v>
      </c>
      <c r="G175" s="304"/>
      <c r="H175" s="304" t="s">
        <v>1642</v>
      </c>
      <c r="I175" s="304" t="s">
        <v>1577</v>
      </c>
      <c r="J175" s="304">
        <v>50</v>
      </c>
      <c r="K175" s="352"/>
    </row>
    <row r="176" s="1" customFormat="1" ht="15" customHeight="1">
      <c r="B176" s="329"/>
      <c r="C176" s="304" t="s">
        <v>1600</v>
      </c>
      <c r="D176" s="304"/>
      <c r="E176" s="304"/>
      <c r="F176" s="327" t="s">
        <v>1581</v>
      </c>
      <c r="G176" s="304"/>
      <c r="H176" s="304" t="s">
        <v>1642</v>
      </c>
      <c r="I176" s="304" t="s">
        <v>1577</v>
      </c>
      <c r="J176" s="304">
        <v>50</v>
      </c>
      <c r="K176" s="352"/>
    </row>
    <row r="177" s="1" customFormat="1" ht="15" customHeight="1">
      <c r="B177" s="329"/>
      <c r="C177" s="304" t="s">
        <v>126</v>
      </c>
      <c r="D177" s="304"/>
      <c r="E177" s="304"/>
      <c r="F177" s="327" t="s">
        <v>1575</v>
      </c>
      <c r="G177" s="304"/>
      <c r="H177" s="304" t="s">
        <v>1643</v>
      </c>
      <c r="I177" s="304" t="s">
        <v>1644</v>
      </c>
      <c r="J177" s="304"/>
      <c r="K177" s="352"/>
    </row>
    <row r="178" s="1" customFormat="1" ht="15" customHeight="1">
      <c r="B178" s="329"/>
      <c r="C178" s="304" t="s">
        <v>61</v>
      </c>
      <c r="D178" s="304"/>
      <c r="E178" s="304"/>
      <c r="F178" s="327" t="s">
        <v>1575</v>
      </c>
      <c r="G178" s="304"/>
      <c r="H178" s="304" t="s">
        <v>1645</v>
      </c>
      <c r="I178" s="304" t="s">
        <v>1646</v>
      </c>
      <c r="J178" s="304">
        <v>1</v>
      </c>
      <c r="K178" s="352"/>
    </row>
    <row r="179" s="1" customFormat="1" ht="15" customHeight="1">
      <c r="B179" s="329"/>
      <c r="C179" s="304" t="s">
        <v>57</v>
      </c>
      <c r="D179" s="304"/>
      <c r="E179" s="304"/>
      <c r="F179" s="327" t="s">
        <v>1575</v>
      </c>
      <c r="G179" s="304"/>
      <c r="H179" s="304" t="s">
        <v>1647</v>
      </c>
      <c r="I179" s="304" t="s">
        <v>1577</v>
      </c>
      <c r="J179" s="304">
        <v>20</v>
      </c>
      <c r="K179" s="352"/>
    </row>
    <row r="180" s="1" customFormat="1" ht="15" customHeight="1">
      <c r="B180" s="329"/>
      <c r="C180" s="304" t="s">
        <v>58</v>
      </c>
      <c r="D180" s="304"/>
      <c r="E180" s="304"/>
      <c r="F180" s="327" t="s">
        <v>1575</v>
      </c>
      <c r="G180" s="304"/>
      <c r="H180" s="304" t="s">
        <v>1648</v>
      </c>
      <c r="I180" s="304" t="s">
        <v>1577</v>
      </c>
      <c r="J180" s="304">
        <v>255</v>
      </c>
      <c r="K180" s="352"/>
    </row>
    <row r="181" s="1" customFormat="1" ht="15" customHeight="1">
      <c r="B181" s="329"/>
      <c r="C181" s="304" t="s">
        <v>127</v>
      </c>
      <c r="D181" s="304"/>
      <c r="E181" s="304"/>
      <c r="F181" s="327" t="s">
        <v>1575</v>
      </c>
      <c r="G181" s="304"/>
      <c r="H181" s="304" t="s">
        <v>1539</v>
      </c>
      <c r="I181" s="304" t="s">
        <v>1577</v>
      </c>
      <c r="J181" s="304">
        <v>10</v>
      </c>
      <c r="K181" s="352"/>
    </row>
    <row r="182" s="1" customFormat="1" ht="15" customHeight="1">
      <c r="B182" s="329"/>
      <c r="C182" s="304" t="s">
        <v>128</v>
      </c>
      <c r="D182" s="304"/>
      <c r="E182" s="304"/>
      <c r="F182" s="327" t="s">
        <v>1575</v>
      </c>
      <c r="G182" s="304"/>
      <c r="H182" s="304" t="s">
        <v>1649</v>
      </c>
      <c r="I182" s="304" t="s">
        <v>1610</v>
      </c>
      <c r="J182" s="304"/>
      <c r="K182" s="352"/>
    </row>
    <row r="183" s="1" customFormat="1" ht="15" customHeight="1">
      <c r="B183" s="329"/>
      <c r="C183" s="304" t="s">
        <v>1650</v>
      </c>
      <c r="D183" s="304"/>
      <c r="E183" s="304"/>
      <c r="F183" s="327" t="s">
        <v>1575</v>
      </c>
      <c r="G183" s="304"/>
      <c r="H183" s="304" t="s">
        <v>1651</v>
      </c>
      <c r="I183" s="304" t="s">
        <v>1610</v>
      </c>
      <c r="J183" s="304"/>
      <c r="K183" s="352"/>
    </row>
    <row r="184" s="1" customFormat="1" ht="15" customHeight="1">
      <c r="B184" s="329"/>
      <c r="C184" s="304" t="s">
        <v>1639</v>
      </c>
      <c r="D184" s="304"/>
      <c r="E184" s="304"/>
      <c r="F184" s="327" t="s">
        <v>1575</v>
      </c>
      <c r="G184" s="304"/>
      <c r="H184" s="304" t="s">
        <v>1652</v>
      </c>
      <c r="I184" s="304" t="s">
        <v>1610</v>
      </c>
      <c r="J184" s="304"/>
      <c r="K184" s="352"/>
    </row>
    <row r="185" s="1" customFormat="1" ht="15" customHeight="1">
      <c r="B185" s="329"/>
      <c r="C185" s="304" t="s">
        <v>130</v>
      </c>
      <c r="D185" s="304"/>
      <c r="E185" s="304"/>
      <c r="F185" s="327" t="s">
        <v>1581</v>
      </c>
      <c r="G185" s="304"/>
      <c r="H185" s="304" t="s">
        <v>1653</v>
      </c>
      <c r="I185" s="304" t="s">
        <v>1577</v>
      </c>
      <c r="J185" s="304">
        <v>50</v>
      </c>
      <c r="K185" s="352"/>
    </row>
    <row r="186" s="1" customFormat="1" ht="15" customHeight="1">
      <c r="B186" s="329"/>
      <c r="C186" s="304" t="s">
        <v>1654</v>
      </c>
      <c r="D186" s="304"/>
      <c r="E186" s="304"/>
      <c r="F186" s="327" t="s">
        <v>1581</v>
      </c>
      <c r="G186" s="304"/>
      <c r="H186" s="304" t="s">
        <v>1655</v>
      </c>
      <c r="I186" s="304" t="s">
        <v>1656</v>
      </c>
      <c r="J186" s="304"/>
      <c r="K186" s="352"/>
    </row>
    <row r="187" s="1" customFormat="1" ht="15" customHeight="1">
      <c r="B187" s="329"/>
      <c r="C187" s="304" t="s">
        <v>1657</v>
      </c>
      <c r="D187" s="304"/>
      <c r="E187" s="304"/>
      <c r="F187" s="327" t="s">
        <v>1581</v>
      </c>
      <c r="G187" s="304"/>
      <c r="H187" s="304" t="s">
        <v>1658</v>
      </c>
      <c r="I187" s="304" t="s">
        <v>1656</v>
      </c>
      <c r="J187" s="304"/>
      <c r="K187" s="352"/>
    </row>
    <row r="188" s="1" customFormat="1" ht="15" customHeight="1">
      <c r="B188" s="329"/>
      <c r="C188" s="304" t="s">
        <v>1659</v>
      </c>
      <c r="D188" s="304"/>
      <c r="E188" s="304"/>
      <c r="F188" s="327" t="s">
        <v>1581</v>
      </c>
      <c r="G188" s="304"/>
      <c r="H188" s="304" t="s">
        <v>1660</v>
      </c>
      <c r="I188" s="304" t="s">
        <v>1656</v>
      </c>
      <c r="J188" s="304"/>
      <c r="K188" s="352"/>
    </row>
    <row r="189" s="1" customFormat="1" ht="15" customHeight="1">
      <c r="B189" s="329"/>
      <c r="C189" s="365" t="s">
        <v>1661</v>
      </c>
      <c r="D189" s="304"/>
      <c r="E189" s="304"/>
      <c r="F189" s="327" t="s">
        <v>1581</v>
      </c>
      <c r="G189" s="304"/>
      <c r="H189" s="304" t="s">
        <v>1662</v>
      </c>
      <c r="I189" s="304" t="s">
        <v>1663</v>
      </c>
      <c r="J189" s="366" t="s">
        <v>1664</v>
      </c>
      <c r="K189" s="352"/>
    </row>
    <row r="190" s="17" customFormat="1" ht="15" customHeight="1">
      <c r="B190" s="367"/>
      <c r="C190" s="368" t="s">
        <v>1665</v>
      </c>
      <c r="D190" s="369"/>
      <c r="E190" s="369"/>
      <c r="F190" s="370" t="s">
        <v>1581</v>
      </c>
      <c r="G190" s="369"/>
      <c r="H190" s="369" t="s">
        <v>1666</v>
      </c>
      <c r="I190" s="369" t="s">
        <v>1663</v>
      </c>
      <c r="J190" s="371" t="s">
        <v>1664</v>
      </c>
      <c r="K190" s="372"/>
    </row>
    <row r="191" s="1" customFormat="1" ht="15" customHeight="1">
      <c r="B191" s="329"/>
      <c r="C191" s="365" t="s">
        <v>46</v>
      </c>
      <c r="D191" s="304"/>
      <c r="E191" s="304"/>
      <c r="F191" s="327" t="s">
        <v>1575</v>
      </c>
      <c r="G191" s="304"/>
      <c r="H191" s="301" t="s">
        <v>1667</v>
      </c>
      <c r="I191" s="304" t="s">
        <v>1668</v>
      </c>
      <c r="J191" s="304"/>
      <c r="K191" s="352"/>
    </row>
    <row r="192" s="1" customFormat="1" ht="15" customHeight="1">
      <c r="B192" s="329"/>
      <c r="C192" s="365" t="s">
        <v>1669</v>
      </c>
      <c r="D192" s="304"/>
      <c r="E192" s="304"/>
      <c r="F192" s="327" t="s">
        <v>1575</v>
      </c>
      <c r="G192" s="304"/>
      <c r="H192" s="304" t="s">
        <v>1670</v>
      </c>
      <c r="I192" s="304" t="s">
        <v>1610</v>
      </c>
      <c r="J192" s="304"/>
      <c r="K192" s="352"/>
    </row>
    <row r="193" s="1" customFormat="1" ht="15" customHeight="1">
      <c r="B193" s="329"/>
      <c r="C193" s="365" t="s">
        <v>1671</v>
      </c>
      <c r="D193" s="304"/>
      <c r="E193" s="304"/>
      <c r="F193" s="327" t="s">
        <v>1575</v>
      </c>
      <c r="G193" s="304"/>
      <c r="H193" s="304" t="s">
        <v>1672</v>
      </c>
      <c r="I193" s="304" t="s">
        <v>1610</v>
      </c>
      <c r="J193" s="304"/>
      <c r="K193" s="352"/>
    </row>
    <row r="194" s="1" customFormat="1" ht="15" customHeight="1">
      <c r="B194" s="329"/>
      <c r="C194" s="365" t="s">
        <v>1673</v>
      </c>
      <c r="D194" s="304"/>
      <c r="E194" s="304"/>
      <c r="F194" s="327" t="s">
        <v>1581</v>
      </c>
      <c r="G194" s="304"/>
      <c r="H194" s="304" t="s">
        <v>1674</v>
      </c>
      <c r="I194" s="304" t="s">
        <v>1610</v>
      </c>
      <c r="J194" s="304"/>
      <c r="K194" s="352"/>
    </row>
    <row r="195" s="1" customFormat="1" ht="15" customHeight="1">
      <c r="B195" s="358"/>
      <c r="C195" s="373"/>
      <c r="D195" s="338"/>
      <c r="E195" s="338"/>
      <c r="F195" s="338"/>
      <c r="G195" s="338"/>
      <c r="H195" s="338"/>
      <c r="I195" s="338"/>
      <c r="J195" s="338"/>
      <c r="K195" s="359"/>
    </row>
    <row r="196" s="1" customFormat="1" ht="18.75" customHeight="1">
      <c r="B196" s="340"/>
      <c r="C196" s="350"/>
      <c r="D196" s="350"/>
      <c r="E196" s="350"/>
      <c r="F196" s="360"/>
      <c r="G196" s="350"/>
      <c r="H196" s="350"/>
      <c r="I196" s="350"/>
      <c r="J196" s="350"/>
      <c r="K196" s="340"/>
    </row>
    <row r="197" s="1" customFormat="1" ht="18.75" customHeight="1">
      <c r="B197" s="340"/>
      <c r="C197" s="350"/>
      <c r="D197" s="350"/>
      <c r="E197" s="350"/>
      <c r="F197" s="360"/>
      <c r="G197" s="350"/>
      <c r="H197" s="350"/>
      <c r="I197" s="350"/>
      <c r="J197" s="350"/>
      <c r="K197" s="340"/>
    </row>
    <row r="198" s="1" customFormat="1" ht="18.75" customHeight="1">
      <c r="B198" s="312"/>
      <c r="C198" s="312"/>
      <c r="D198" s="312"/>
      <c r="E198" s="312"/>
      <c r="F198" s="312"/>
      <c r="G198" s="312"/>
      <c r="H198" s="312"/>
      <c r="I198" s="312"/>
      <c r="J198" s="312"/>
      <c r="K198" s="312"/>
    </row>
    <row r="199" s="1" customFormat="1" ht="13.5">
      <c r="B199" s="291"/>
      <c r="C199" s="292"/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1">
      <c r="B200" s="294"/>
      <c r="C200" s="295" t="s">
        <v>1675</v>
      </c>
      <c r="D200" s="295"/>
      <c r="E200" s="295"/>
      <c r="F200" s="295"/>
      <c r="G200" s="295"/>
      <c r="H200" s="295"/>
      <c r="I200" s="295"/>
      <c r="J200" s="295"/>
      <c r="K200" s="296"/>
    </row>
    <row r="201" s="1" customFormat="1" ht="25.5" customHeight="1">
      <c r="B201" s="294"/>
      <c r="C201" s="374" t="s">
        <v>1676</v>
      </c>
      <c r="D201" s="374"/>
      <c r="E201" s="374"/>
      <c r="F201" s="374" t="s">
        <v>1677</v>
      </c>
      <c r="G201" s="375"/>
      <c r="H201" s="374" t="s">
        <v>1678</v>
      </c>
      <c r="I201" s="374"/>
      <c r="J201" s="374"/>
      <c r="K201" s="296"/>
    </row>
    <row r="202" s="1" customFormat="1" ht="5.25" customHeight="1">
      <c r="B202" s="329"/>
      <c r="C202" s="324"/>
      <c r="D202" s="324"/>
      <c r="E202" s="324"/>
      <c r="F202" s="324"/>
      <c r="G202" s="350"/>
      <c r="H202" s="324"/>
      <c r="I202" s="324"/>
      <c r="J202" s="324"/>
      <c r="K202" s="352"/>
    </row>
    <row r="203" s="1" customFormat="1" ht="15" customHeight="1">
      <c r="B203" s="329"/>
      <c r="C203" s="304" t="s">
        <v>1668</v>
      </c>
      <c r="D203" s="304"/>
      <c r="E203" s="304"/>
      <c r="F203" s="327" t="s">
        <v>47</v>
      </c>
      <c r="G203" s="304"/>
      <c r="H203" s="304" t="s">
        <v>1679</v>
      </c>
      <c r="I203" s="304"/>
      <c r="J203" s="304"/>
      <c r="K203" s="352"/>
    </row>
    <row r="204" s="1" customFormat="1" ht="15" customHeight="1">
      <c r="B204" s="329"/>
      <c r="C204" s="304"/>
      <c r="D204" s="304"/>
      <c r="E204" s="304"/>
      <c r="F204" s="327" t="s">
        <v>48</v>
      </c>
      <c r="G204" s="304"/>
      <c r="H204" s="304" t="s">
        <v>1680</v>
      </c>
      <c r="I204" s="304"/>
      <c r="J204" s="304"/>
      <c r="K204" s="352"/>
    </row>
    <row r="205" s="1" customFormat="1" ht="15" customHeight="1">
      <c r="B205" s="329"/>
      <c r="C205" s="304"/>
      <c r="D205" s="304"/>
      <c r="E205" s="304"/>
      <c r="F205" s="327" t="s">
        <v>51</v>
      </c>
      <c r="G205" s="304"/>
      <c r="H205" s="304" t="s">
        <v>1681</v>
      </c>
      <c r="I205" s="304"/>
      <c r="J205" s="304"/>
      <c r="K205" s="352"/>
    </row>
    <row r="206" s="1" customFormat="1" ht="15" customHeight="1">
      <c r="B206" s="329"/>
      <c r="C206" s="304"/>
      <c r="D206" s="304"/>
      <c r="E206" s="304"/>
      <c r="F206" s="327" t="s">
        <v>49</v>
      </c>
      <c r="G206" s="304"/>
      <c r="H206" s="304" t="s">
        <v>1682</v>
      </c>
      <c r="I206" s="304"/>
      <c r="J206" s="304"/>
      <c r="K206" s="352"/>
    </row>
    <row r="207" s="1" customFormat="1" ht="15" customHeight="1">
      <c r="B207" s="329"/>
      <c r="C207" s="304"/>
      <c r="D207" s="304"/>
      <c r="E207" s="304"/>
      <c r="F207" s="327" t="s">
        <v>50</v>
      </c>
      <c r="G207" s="304"/>
      <c r="H207" s="304" t="s">
        <v>1683</v>
      </c>
      <c r="I207" s="304"/>
      <c r="J207" s="304"/>
      <c r="K207" s="352"/>
    </row>
    <row r="208" s="1" customFormat="1" ht="15" customHeight="1">
      <c r="B208" s="329"/>
      <c r="C208" s="304"/>
      <c r="D208" s="304"/>
      <c r="E208" s="304"/>
      <c r="F208" s="327"/>
      <c r="G208" s="304"/>
      <c r="H208" s="304"/>
      <c r="I208" s="304"/>
      <c r="J208" s="304"/>
      <c r="K208" s="352"/>
    </row>
    <row r="209" s="1" customFormat="1" ht="15" customHeight="1">
      <c r="B209" s="329"/>
      <c r="C209" s="304" t="s">
        <v>1622</v>
      </c>
      <c r="D209" s="304"/>
      <c r="E209" s="304"/>
      <c r="F209" s="327" t="s">
        <v>83</v>
      </c>
      <c r="G209" s="304"/>
      <c r="H209" s="304" t="s">
        <v>1684</v>
      </c>
      <c r="I209" s="304"/>
      <c r="J209" s="304"/>
      <c r="K209" s="352"/>
    </row>
    <row r="210" s="1" customFormat="1" ht="15" customHeight="1">
      <c r="B210" s="329"/>
      <c r="C210" s="304"/>
      <c r="D210" s="304"/>
      <c r="E210" s="304"/>
      <c r="F210" s="327" t="s">
        <v>1520</v>
      </c>
      <c r="G210" s="304"/>
      <c r="H210" s="304" t="s">
        <v>1521</v>
      </c>
      <c r="I210" s="304"/>
      <c r="J210" s="304"/>
      <c r="K210" s="352"/>
    </row>
    <row r="211" s="1" customFormat="1" ht="15" customHeight="1">
      <c r="B211" s="329"/>
      <c r="C211" s="304"/>
      <c r="D211" s="304"/>
      <c r="E211" s="304"/>
      <c r="F211" s="327" t="s">
        <v>1518</v>
      </c>
      <c r="G211" s="304"/>
      <c r="H211" s="304" t="s">
        <v>1685</v>
      </c>
      <c r="I211" s="304"/>
      <c r="J211" s="304"/>
      <c r="K211" s="352"/>
    </row>
    <row r="212" s="1" customFormat="1" ht="15" customHeight="1">
      <c r="B212" s="376"/>
      <c r="C212" s="304"/>
      <c r="D212" s="304"/>
      <c r="E212" s="304"/>
      <c r="F212" s="327" t="s">
        <v>105</v>
      </c>
      <c r="G212" s="365"/>
      <c r="H212" s="356" t="s">
        <v>104</v>
      </c>
      <c r="I212" s="356"/>
      <c r="J212" s="356"/>
      <c r="K212" s="377"/>
    </row>
    <row r="213" s="1" customFormat="1" ht="15" customHeight="1">
      <c r="B213" s="376"/>
      <c r="C213" s="304"/>
      <c r="D213" s="304"/>
      <c r="E213" s="304"/>
      <c r="F213" s="327" t="s">
        <v>1522</v>
      </c>
      <c r="G213" s="365"/>
      <c r="H213" s="356" t="s">
        <v>1686</v>
      </c>
      <c r="I213" s="356"/>
      <c r="J213" s="356"/>
      <c r="K213" s="377"/>
    </row>
    <row r="214" s="1" customFormat="1" ht="15" customHeight="1">
      <c r="B214" s="376"/>
      <c r="C214" s="304"/>
      <c r="D214" s="304"/>
      <c r="E214" s="304"/>
      <c r="F214" s="327"/>
      <c r="G214" s="365"/>
      <c r="H214" s="356"/>
      <c r="I214" s="356"/>
      <c r="J214" s="356"/>
      <c r="K214" s="377"/>
    </row>
    <row r="215" s="1" customFormat="1" ht="15" customHeight="1">
      <c r="B215" s="376"/>
      <c r="C215" s="304" t="s">
        <v>1646</v>
      </c>
      <c r="D215" s="304"/>
      <c r="E215" s="304"/>
      <c r="F215" s="327">
        <v>1</v>
      </c>
      <c r="G215" s="365"/>
      <c r="H215" s="356" t="s">
        <v>1687</v>
      </c>
      <c r="I215" s="356"/>
      <c r="J215" s="356"/>
      <c r="K215" s="377"/>
    </row>
    <row r="216" s="1" customFormat="1" ht="15" customHeight="1">
      <c r="B216" s="376"/>
      <c r="C216" s="304"/>
      <c r="D216" s="304"/>
      <c r="E216" s="304"/>
      <c r="F216" s="327">
        <v>2</v>
      </c>
      <c r="G216" s="365"/>
      <c r="H216" s="356" t="s">
        <v>1688</v>
      </c>
      <c r="I216" s="356"/>
      <c r="J216" s="356"/>
      <c r="K216" s="377"/>
    </row>
    <row r="217" s="1" customFormat="1" ht="15" customHeight="1">
      <c r="B217" s="376"/>
      <c r="C217" s="304"/>
      <c r="D217" s="304"/>
      <c r="E217" s="304"/>
      <c r="F217" s="327">
        <v>3</v>
      </c>
      <c r="G217" s="365"/>
      <c r="H217" s="356" t="s">
        <v>1689</v>
      </c>
      <c r="I217" s="356"/>
      <c r="J217" s="356"/>
      <c r="K217" s="377"/>
    </row>
    <row r="218" s="1" customFormat="1" ht="15" customHeight="1">
      <c r="B218" s="376"/>
      <c r="C218" s="304"/>
      <c r="D218" s="304"/>
      <c r="E218" s="304"/>
      <c r="F218" s="327">
        <v>4</v>
      </c>
      <c r="G218" s="365"/>
      <c r="H218" s="356" t="s">
        <v>1690</v>
      </c>
      <c r="I218" s="356"/>
      <c r="J218" s="356"/>
      <c r="K218" s="377"/>
    </row>
    <row r="219" s="1" customFormat="1" ht="12.75" customHeight="1">
      <c r="B219" s="378"/>
      <c r="C219" s="379"/>
      <c r="D219" s="379"/>
      <c r="E219" s="379"/>
      <c r="F219" s="379"/>
      <c r="G219" s="379"/>
      <c r="H219" s="379"/>
      <c r="I219" s="379"/>
      <c r="J219" s="379"/>
      <c r="K219" s="38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LAPTOP-4SGE787N\Mr Koska</dc:creator>
  <cp:lastModifiedBy>LAPTOP-4SGE787N\Mr Koska</cp:lastModifiedBy>
  <dcterms:created xsi:type="dcterms:W3CDTF">2024-05-14T19:37:34Z</dcterms:created>
  <dcterms:modified xsi:type="dcterms:W3CDTF">2024-05-14T19:37:43Z</dcterms:modified>
</cp:coreProperties>
</file>