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55_NPO_(2.vyhlášení)\1 výzva\"/>
    </mc:Choice>
  </mc:AlternateContent>
  <xr:revisionPtr revIDLastSave="0" documentId="13_ncr:1_{709188B1-6F33-49F4-B51D-83143C1088A5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P9" i="1"/>
  <c r="P10" i="1"/>
  <c r="P11" i="1"/>
  <c r="P12" i="1"/>
  <c r="S8" i="1"/>
  <c r="T8" i="1"/>
  <c r="S9" i="1"/>
  <c r="T9" i="1"/>
  <c r="S10" i="1"/>
  <c r="T10" i="1"/>
  <c r="S11" i="1"/>
  <c r="T11" i="1"/>
  <c r="S12" i="1"/>
  <c r="T12" i="1"/>
  <c r="S7" i="1"/>
  <c r="T13" i="1"/>
  <c r="P7" i="1"/>
  <c r="P13" i="1"/>
  <c r="Q16" i="1" l="1"/>
  <c r="T7" i="1"/>
  <c r="S13" i="1"/>
  <c r="R16" i="1" s="1"/>
</calcChain>
</file>

<file path=xl/sharedStrings.xml><?xml version="1.0" encoding="utf-8"?>
<sst xmlns="http://schemas.openxmlformats.org/spreadsheetml/2006/main" count="71" uniqueCount="53">
  <si>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</si>
  <si>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</si>
  <si>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</si>
  <si>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</si>
  <si>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</si>
  <si>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</si>
  <si>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</si>
  <si>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</si>
  <si>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</si>
  <si>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</si>
  <si>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</si>
  <si>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</si>
  <si>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</si>
  <si>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</si>
  <si>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</si>
  <si>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</si>
  <si>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</si>
  <si>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</si>
  <si>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</si>
  <si>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</si>
  <si>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</si>
  <si>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</si>
  <si>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</si>
  <si>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</si>
  <si>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</si>
  <si>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</si>
  <si>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</si>
  <si>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</si>
  <si>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</si>
  <si>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</si>
  <si>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</si>
  <si>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</si>
  <si>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</si>
  <si>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</si>
  <si>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</si>
  <si>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Ing. Jaroslav Toninger,
Tel.: 37763 2029,
606 665 162</t>
  </si>
  <si>
    <t>Technická 8, 
301 00 Plzeň,
Fakulta aplikovaných věd - Děkanát,
místnost UC 133</t>
  </si>
  <si>
    <t>21 dní</t>
  </si>
  <si>
    <t xml:space="preserve">Příloha č. 2 Kupní smlouvy - technická specifikace
Výpočetní technika (III.) 055 - 2024 </t>
  </si>
  <si>
    <t>Úhlopříčka min. 40".
Rozlišení min. 3840 x 2160 (4K UHD).
Nedotykový.
Odezva max. 9 ms.
Obnovovací frekvence alespoň 60 Hz.
Jas min. 450 cd/m2.
Úzké rámečky / bezrámečkový, kompatibilní s VESA, bez televizního tuneru, včetně reproduktoru.
Třída energetické účinnosti v rozpětí A až G.</t>
  </si>
  <si>
    <t>Samostatná faktura č. 2</t>
  </si>
  <si>
    <t>Monitor min. 40"</t>
  </si>
  <si>
    <t>Stolní držák monitoru</t>
  </si>
  <si>
    <r>
      <rPr>
        <b/>
        <sz val="11"/>
        <color theme="1"/>
        <rFont val="Calibri"/>
        <family val="2"/>
        <charset val="238"/>
        <scheme val="minor"/>
      </rPr>
      <t>Držák monitoru kompatibilní s pol.č. 1 (Monitor min. 40").</t>
    </r>
    <r>
      <rPr>
        <sz val="11"/>
        <color theme="1"/>
        <rFont val="Calibri"/>
        <family val="2"/>
        <charset val="238"/>
        <scheme val="minor"/>
      </rPr>
      <t xml:space="preserve">
Kompatibilní s VESA, podstavec pro umístění na stůl.
Nosnost min. 40 kg.
Typický příklad viz obrázek</t>
    </r>
  </si>
  <si>
    <t>Klávesnice drátová</t>
  </si>
  <si>
    <t>Opěrka na zápěstí, nízkoprofilová, drátová.
Délka kabelu min. 1,8 m.
Snímač membránový.
Hmotnost max. 950 g.
Numerická klávesnice, Layout US.
Bez podsvícení.</t>
  </si>
  <si>
    <t>Myš bezdrátová</t>
  </si>
  <si>
    <t>Bezdrátová, pro pravou ruku.
Vertikální provedení.
Baterie typu AA, max. na 1 baterii.
Bezdrátový USB příjmač.
Citlivost až 1600 DPI, optická, počet tlačítek min. 6.
Životnost min. 3 mil. kliknutí.
Dosah až 10 m.
Tlačítko na změnu DPI.</t>
  </si>
  <si>
    <t>Kabel USB na USB-C - 5m</t>
  </si>
  <si>
    <t>Kabel min. USB-C 3.2 Gen 1/USB-A.
Rychlost minimálně 5Gb/s.
Min. délka 5 m.
Konektory USB-C (Samec) a USB-A (Samec).</t>
  </si>
  <si>
    <t>Kabel USB-C na USB-C - 3m</t>
  </si>
  <si>
    <r>
      <t xml:space="preserve">Kabel min. USB 3.1 generation 2.
Maximální proud 3A.
Rychlost min. 10Gbit/s.
</t>
    </r>
    <r>
      <rPr>
        <sz val="11"/>
        <rFont val="Calibri"/>
        <family val="2"/>
        <charset val="238"/>
        <scheme val="minor"/>
      </rPr>
      <t>Min. délka 3 m.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Konektory USB-C (Samec) a USB-A (Samec), trojité stínění.</t>
    </r>
  </si>
  <si>
    <t>Samostatná faktura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</si>
</sst>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12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2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20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22" fillId="4" borderId="13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1872733</xdr:colOff>
      <xdr:row>7</xdr:row>
      <xdr:rowOff>742950</xdr:rowOff>
    </xdr:from>
    <xdr:to>
      <xdr:col>5</xdr:col>
      <xdr:colOff>2367942</xdr:colOff>
      <xdr:row>7</xdr:row>
      <xdr:rowOff>1178298</xdr:rowOff>
    </xdr:to>
    <xdr:pic>
      <xdr:nvPicPr>
        <xdr:cNvPr id="2" name="Obrázek 1" descr="Obsah obrázku kov, branka&#10;&#10;Popis byl vytvořen automaticky">
          <a:extLst>
            <a:ext uri="{FF2B5EF4-FFF2-40B4-BE49-F238E27FC236}">
              <a16:creationId xmlns:a16="http://schemas.microsoft.com/office/drawing/2014/main" id="{AC929947-B175-4163-B7B9-0DBC45428B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58983" y="5943600"/>
          <a:ext cx="495209" cy="4353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topLeftCell="G1" zoomScale="64" zoomScaleNormal="64" workbookViewId="0">
      <selection activeCell="R7" sqref="R7:R1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01.7109375" style="1" customWidth="1"/>
    <col min="7" max="7" width="32.140625" style="4" customWidth="1"/>
    <col min="8" max="8" width="23.42578125" style="4" customWidth="1"/>
    <col min="9" max="9" width="24.5703125" style="4" customWidth="1"/>
    <col min="10" max="10" width="16.140625" style="1" customWidth="1"/>
    <col min="11" max="11" width="64.140625" customWidth="1"/>
    <col min="12" max="12" width="25.42578125" customWidth="1"/>
    <col min="13" max="13" width="25.7109375" customWidth="1"/>
    <col min="14" max="14" width="36.42578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0.85546875" style="5" customWidth="1"/>
  </cols>
  <sheetData>
    <row r="1" spans="1:22" ht="40.9" customHeight="1" x14ac:dyDescent="0.25">
      <c r="B1" s="81" t="s">
        <v>38</v>
      </c>
      <c r="C1" s="82"/>
      <c r="D1" s="82"/>
      <c r="E1"/>
      <c r="G1" s="41"/>
      <c r="V1"/>
    </row>
    <row r="2" spans="1:22" ht="18.75" customHeight="1" x14ac:dyDescent="0.25">
      <c r="C2"/>
      <c r="D2" s="9"/>
      <c r="E2" s="10"/>
      <c r="G2" s="85"/>
      <c r="H2" s="86"/>
      <c r="I2" s="86"/>
      <c r="J2" s="86"/>
      <c r="K2" s="86"/>
      <c r="L2" s="86"/>
      <c r="M2" s="86"/>
      <c r="N2" s="8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3"/>
      <c r="E3" s="73"/>
      <c r="F3" s="73"/>
      <c r="G3" s="86"/>
      <c r="H3" s="86"/>
      <c r="I3" s="86"/>
      <c r="J3" s="86"/>
      <c r="K3" s="86"/>
      <c r="L3" s="86"/>
      <c r="M3" s="86"/>
      <c r="N3" s="8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3"/>
      <c r="E4" s="73"/>
      <c r="F4" s="73"/>
      <c r="G4" s="73"/>
      <c r="H4" s="7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3" t="s">
        <v>2</v>
      </c>
      <c r="H5" s="8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33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72" t="s">
        <v>7</v>
      </c>
      <c r="T6" s="72" t="s">
        <v>8</v>
      </c>
      <c r="U6" s="34" t="s">
        <v>22</v>
      </c>
      <c r="V6" s="34" t="s">
        <v>23</v>
      </c>
    </row>
    <row r="7" spans="1:22" ht="158.25" customHeight="1" thickTop="1" x14ac:dyDescent="0.25">
      <c r="A7" s="20"/>
      <c r="B7" s="42">
        <v>1</v>
      </c>
      <c r="C7" s="43" t="s">
        <v>41</v>
      </c>
      <c r="D7" s="44">
        <v>1</v>
      </c>
      <c r="E7" s="45" t="s">
        <v>28</v>
      </c>
      <c r="F7" s="69" t="s">
        <v>39</v>
      </c>
      <c r="G7" s="117"/>
      <c r="H7" s="120"/>
      <c r="I7" s="76" t="s">
        <v>52</v>
      </c>
      <c r="J7" s="76" t="s">
        <v>32</v>
      </c>
      <c r="K7" s="87" t="s">
        <v>34</v>
      </c>
      <c r="L7" s="108"/>
      <c r="M7" s="92" t="s">
        <v>35</v>
      </c>
      <c r="N7" s="92" t="s">
        <v>36</v>
      </c>
      <c r="O7" s="76" t="s">
        <v>37</v>
      </c>
      <c r="P7" s="46">
        <f>D7*Q7</f>
        <v>12000</v>
      </c>
      <c r="Q7" s="47">
        <v>12000</v>
      </c>
      <c r="R7" s="121"/>
      <c r="S7" s="48">
        <f>D7*R7</f>
        <v>0</v>
      </c>
      <c r="T7" s="49" t="str">
        <f t="shared" ref="T7:T13" si="0">IF(ISNUMBER(R7), IF(R7&gt;Q7,"NEVYHOVUJE","VYHOVUJE")," ")</f>
        <v xml:space="preserve"> </v>
      </c>
      <c r="U7" s="114"/>
      <c r="V7" s="59" t="s">
        <v>11</v>
      </c>
    </row>
    <row r="8" spans="1:22" ht="105" customHeight="1" x14ac:dyDescent="0.25">
      <c r="A8" s="20"/>
      <c r="B8" s="60">
        <v>2</v>
      </c>
      <c r="C8" s="61" t="s">
        <v>42</v>
      </c>
      <c r="D8" s="62">
        <v>1</v>
      </c>
      <c r="E8" s="63" t="s">
        <v>28</v>
      </c>
      <c r="F8" s="70" t="s">
        <v>43</v>
      </c>
      <c r="G8" s="118"/>
      <c r="H8" s="64" t="s">
        <v>30</v>
      </c>
      <c r="I8" s="77"/>
      <c r="J8" s="77"/>
      <c r="K8" s="88"/>
      <c r="L8" s="109"/>
      <c r="M8" s="93"/>
      <c r="N8" s="93"/>
      <c r="O8" s="77"/>
      <c r="P8" s="65">
        <f>D8*Q8</f>
        <v>900</v>
      </c>
      <c r="Q8" s="66">
        <v>900</v>
      </c>
      <c r="R8" s="122"/>
      <c r="S8" s="67">
        <f>D8*R8</f>
        <v>0</v>
      </c>
      <c r="T8" s="68" t="str">
        <f t="shared" ref="T8:T12" si="1">IF(ISNUMBER(R8), IF(R8&gt;Q8,"NEVYHOVUJE","VYHOVUJE")," ")</f>
        <v xml:space="preserve"> </v>
      </c>
      <c r="U8" s="115"/>
      <c r="V8" s="111" t="s">
        <v>12</v>
      </c>
    </row>
    <row r="9" spans="1:22" ht="144" customHeight="1" x14ac:dyDescent="0.25">
      <c r="A9" s="20"/>
      <c r="B9" s="60">
        <v>3</v>
      </c>
      <c r="C9" s="61" t="s">
        <v>44</v>
      </c>
      <c r="D9" s="62">
        <v>1</v>
      </c>
      <c r="E9" s="63" t="s">
        <v>28</v>
      </c>
      <c r="F9" s="70" t="s">
        <v>45</v>
      </c>
      <c r="G9" s="118"/>
      <c r="H9" s="64" t="s">
        <v>30</v>
      </c>
      <c r="I9" s="77"/>
      <c r="J9" s="77"/>
      <c r="K9" s="88"/>
      <c r="L9" s="109"/>
      <c r="M9" s="93"/>
      <c r="N9" s="93"/>
      <c r="O9" s="77"/>
      <c r="P9" s="65">
        <f>D9*Q9</f>
        <v>670</v>
      </c>
      <c r="Q9" s="66">
        <v>670</v>
      </c>
      <c r="R9" s="122"/>
      <c r="S9" s="67">
        <f>D9*R9</f>
        <v>0</v>
      </c>
      <c r="T9" s="68" t="str">
        <f t="shared" si="1"/>
        <v xml:space="preserve"> </v>
      </c>
      <c r="U9" s="115"/>
      <c r="V9" s="112"/>
    </row>
    <row r="10" spans="1:22" ht="142.5" customHeight="1" x14ac:dyDescent="0.25">
      <c r="A10" s="20"/>
      <c r="B10" s="60">
        <v>4</v>
      </c>
      <c r="C10" s="61" t="s">
        <v>46</v>
      </c>
      <c r="D10" s="62">
        <v>3</v>
      </c>
      <c r="E10" s="63" t="s">
        <v>28</v>
      </c>
      <c r="F10" s="70" t="s">
        <v>47</v>
      </c>
      <c r="G10" s="118"/>
      <c r="H10" s="64" t="s">
        <v>30</v>
      </c>
      <c r="I10" s="77"/>
      <c r="J10" s="77"/>
      <c r="K10" s="88"/>
      <c r="L10" s="109"/>
      <c r="M10" s="93"/>
      <c r="N10" s="93"/>
      <c r="O10" s="77"/>
      <c r="P10" s="65">
        <f>D10*Q10</f>
        <v>1260</v>
      </c>
      <c r="Q10" s="66">
        <v>420</v>
      </c>
      <c r="R10" s="122"/>
      <c r="S10" s="67">
        <f>D10*R10</f>
        <v>0</v>
      </c>
      <c r="T10" s="68" t="str">
        <f t="shared" si="1"/>
        <v xml:space="preserve"> </v>
      </c>
      <c r="U10" s="115"/>
      <c r="V10" s="112"/>
    </row>
    <row r="11" spans="1:22" ht="105" customHeight="1" x14ac:dyDescent="0.25">
      <c r="A11" s="20"/>
      <c r="B11" s="60">
        <v>5</v>
      </c>
      <c r="C11" s="61" t="s">
        <v>48</v>
      </c>
      <c r="D11" s="62">
        <v>1</v>
      </c>
      <c r="E11" s="63" t="s">
        <v>28</v>
      </c>
      <c r="F11" s="70" t="s">
        <v>49</v>
      </c>
      <c r="G11" s="118"/>
      <c r="H11" s="64" t="s">
        <v>30</v>
      </c>
      <c r="I11" s="78"/>
      <c r="J11" s="78"/>
      <c r="K11" s="89"/>
      <c r="L11" s="110"/>
      <c r="M11" s="94"/>
      <c r="N11" s="94"/>
      <c r="O11" s="78"/>
      <c r="P11" s="65">
        <f>D11*Q11</f>
        <v>500</v>
      </c>
      <c r="Q11" s="66">
        <v>500</v>
      </c>
      <c r="R11" s="122"/>
      <c r="S11" s="67">
        <f>D11*R11</f>
        <v>0</v>
      </c>
      <c r="T11" s="68" t="str">
        <f t="shared" si="1"/>
        <v xml:space="preserve"> </v>
      </c>
      <c r="U11" s="115"/>
      <c r="V11" s="112"/>
    </row>
    <row r="12" spans="1:22" ht="105" customHeight="1" x14ac:dyDescent="0.25">
      <c r="A12" s="20"/>
      <c r="B12" s="60">
        <v>6</v>
      </c>
      <c r="C12" s="61" t="s">
        <v>48</v>
      </c>
      <c r="D12" s="62">
        <v>1</v>
      </c>
      <c r="E12" s="63" t="s">
        <v>28</v>
      </c>
      <c r="F12" s="70" t="s">
        <v>49</v>
      </c>
      <c r="G12" s="118"/>
      <c r="H12" s="64" t="s">
        <v>30</v>
      </c>
      <c r="I12" s="74" t="s">
        <v>40</v>
      </c>
      <c r="J12" s="79" t="s">
        <v>30</v>
      </c>
      <c r="K12" s="90"/>
      <c r="L12" s="97"/>
      <c r="M12" s="95" t="s">
        <v>35</v>
      </c>
      <c r="N12" s="95" t="s">
        <v>36</v>
      </c>
      <c r="O12" s="74" t="s">
        <v>37</v>
      </c>
      <c r="P12" s="65">
        <f>D12*Q12</f>
        <v>500</v>
      </c>
      <c r="Q12" s="66">
        <v>500</v>
      </c>
      <c r="R12" s="122"/>
      <c r="S12" s="67">
        <f>D12*R12</f>
        <v>0</v>
      </c>
      <c r="T12" s="68" t="str">
        <f t="shared" si="1"/>
        <v xml:space="preserve"> </v>
      </c>
      <c r="U12" s="115"/>
      <c r="V12" s="112"/>
    </row>
    <row r="13" spans="1:22" ht="110.25" customHeight="1" thickBot="1" x14ac:dyDescent="0.3">
      <c r="A13" s="20"/>
      <c r="B13" s="50">
        <v>7</v>
      </c>
      <c r="C13" s="51" t="s">
        <v>50</v>
      </c>
      <c r="D13" s="52">
        <v>1</v>
      </c>
      <c r="E13" s="53" t="s">
        <v>28</v>
      </c>
      <c r="F13" s="71" t="s">
        <v>51</v>
      </c>
      <c r="G13" s="119"/>
      <c r="H13" s="54" t="s">
        <v>30</v>
      </c>
      <c r="I13" s="75"/>
      <c r="J13" s="80"/>
      <c r="K13" s="91"/>
      <c r="L13" s="98"/>
      <c r="M13" s="96"/>
      <c r="N13" s="96"/>
      <c r="O13" s="75"/>
      <c r="P13" s="55">
        <f>D13*Q13</f>
        <v>300</v>
      </c>
      <c r="Q13" s="56">
        <v>300</v>
      </c>
      <c r="R13" s="123"/>
      <c r="S13" s="57">
        <f>D13*R13</f>
        <v>0</v>
      </c>
      <c r="T13" s="58" t="str">
        <f t="shared" si="0"/>
        <v xml:space="preserve"> </v>
      </c>
      <c r="U13" s="116"/>
      <c r="V13" s="113"/>
    </row>
    <row r="14" spans="1:22" ht="17.45" customHeight="1" thickTop="1" thickBot="1" x14ac:dyDescent="0.3">
      <c r="C14"/>
      <c r="D14"/>
      <c r="E14"/>
      <c r="F14"/>
      <c r="G14"/>
      <c r="H14"/>
      <c r="I14"/>
      <c r="J14"/>
      <c r="N14"/>
      <c r="O14"/>
      <c r="P14"/>
    </row>
    <row r="15" spans="1:22" ht="51.75" customHeight="1" thickTop="1" thickBot="1" x14ac:dyDescent="0.3">
      <c r="B15" s="106" t="s">
        <v>27</v>
      </c>
      <c r="C15" s="106"/>
      <c r="D15" s="106"/>
      <c r="E15" s="106"/>
      <c r="F15" s="106"/>
      <c r="G15" s="106"/>
      <c r="H15" s="40"/>
      <c r="I15" s="40"/>
      <c r="J15" s="21"/>
      <c r="K15" s="21"/>
      <c r="L15" s="6"/>
      <c r="M15" s="6"/>
      <c r="N15" s="6"/>
      <c r="O15" s="22"/>
      <c r="P15" s="22"/>
      <c r="Q15" s="23" t="s">
        <v>9</v>
      </c>
      <c r="R15" s="103" t="s">
        <v>10</v>
      </c>
      <c r="S15" s="104"/>
      <c r="T15" s="105"/>
      <c r="U15" s="24"/>
      <c r="V15" s="25"/>
    </row>
    <row r="16" spans="1:22" ht="50.45" customHeight="1" thickTop="1" thickBot="1" x14ac:dyDescent="0.3">
      <c r="B16" s="107" t="s">
        <v>26</v>
      </c>
      <c r="C16" s="107"/>
      <c r="D16" s="107"/>
      <c r="E16" s="107"/>
      <c r="F16" s="107"/>
      <c r="G16" s="107"/>
      <c r="H16" s="107"/>
      <c r="I16" s="26"/>
      <c r="L16" s="9"/>
      <c r="M16" s="9"/>
      <c r="N16" s="9"/>
      <c r="O16" s="27"/>
      <c r="P16" s="27"/>
      <c r="Q16" s="28">
        <f>SUM(P7:P13)</f>
        <v>16130</v>
      </c>
      <c r="R16" s="100">
        <f>SUM(S7:S13)</f>
        <v>0</v>
      </c>
      <c r="S16" s="101"/>
      <c r="T16" s="102"/>
    </row>
    <row r="17" spans="2:19" ht="15.75" thickTop="1" x14ac:dyDescent="0.25">
      <c r="B17" s="99" t="s">
        <v>31</v>
      </c>
      <c r="C17" s="99"/>
      <c r="D17" s="99"/>
      <c r="E17" s="99"/>
      <c r="F17" s="99"/>
      <c r="G17" s="99"/>
      <c r="H17" s="7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73"/>
      <c r="H18" s="7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x14ac:dyDescent="0.25">
      <c r="B19" s="39"/>
      <c r="C19" s="39"/>
      <c r="D19" s="39"/>
      <c r="E19" s="39"/>
      <c r="F19" s="39"/>
      <c r="G19" s="73"/>
      <c r="H19" s="7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x14ac:dyDescent="0.25">
      <c r="B20" s="39"/>
      <c r="C20" s="39"/>
      <c r="D20" s="39"/>
      <c r="E20" s="39"/>
      <c r="F20" s="39"/>
      <c r="G20" s="73"/>
      <c r="H20" s="7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73"/>
      <c r="H21" s="7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H22" s="3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73"/>
      <c r="H23" s="7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73"/>
      <c r="H24" s="7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73"/>
      <c r="H25" s="7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73"/>
      <c r="H26" s="7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73"/>
      <c r="H27" s="7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73"/>
      <c r="H28" s="7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73"/>
      <c r="H29" s="7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73"/>
      <c r="H30" s="7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73"/>
      <c r="H31" s="7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73"/>
      <c r="H32" s="7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3"/>
      <c r="H33" s="7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3"/>
      <c r="H34" s="7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3"/>
      <c r="H35" s="7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3"/>
      <c r="H36" s="7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3"/>
      <c r="H37" s="7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3"/>
      <c r="H38" s="7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3"/>
      <c r="H39" s="7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3"/>
      <c r="H40" s="7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3"/>
      <c r="H41" s="7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3"/>
      <c r="H42" s="7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3"/>
      <c r="H43" s="7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3"/>
      <c r="H44" s="7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3"/>
      <c r="H45" s="7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3"/>
      <c r="H46" s="7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3"/>
      <c r="H47" s="7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3"/>
      <c r="H48" s="7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3"/>
      <c r="H49" s="7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3"/>
      <c r="H50" s="7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3"/>
      <c r="H51" s="7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3"/>
      <c r="H52" s="7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3"/>
      <c r="H53" s="7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3"/>
      <c r="H54" s="7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3"/>
      <c r="H55" s="7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3"/>
      <c r="H56" s="7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3"/>
      <c r="H57" s="7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3"/>
      <c r="H58" s="7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3"/>
      <c r="H59" s="7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3"/>
      <c r="H60" s="7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3"/>
      <c r="H61" s="7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3"/>
      <c r="H62" s="7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3"/>
      <c r="H63" s="7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3"/>
      <c r="H64" s="7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3"/>
      <c r="H65" s="7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3"/>
      <c r="H66" s="7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3"/>
      <c r="H67" s="7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3"/>
      <c r="H68" s="7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3"/>
      <c r="H69" s="7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3"/>
      <c r="H70" s="7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3"/>
      <c r="H71" s="7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3"/>
      <c r="H72" s="7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3"/>
      <c r="H73" s="7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3"/>
      <c r="H74" s="7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3"/>
      <c r="H75" s="7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3"/>
      <c r="H76" s="7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3"/>
      <c r="H77" s="7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3"/>
      <c r="H78" s="7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3"/>
      <c r="H79" s="7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3"/>
      <c r="H80" s="7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3"/>
      <c r="H81" s="7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3"/>
      <c r="H82" s="7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3"/>
      <c r="H83" s="7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3"/>
      <c r="H84" s="7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3"/>
      <c r="H85" s="7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3"/>
      <c r="H86" s="7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3"/>
      <c r="H87" s="7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3"/>
      <c r="H88" s="7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3"/>
      <c r="H89" s="7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3"/>
      <c r="H90" s="7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3"/>
      <c r="H91" s="7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3"/>
      <c r="H92" s="7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3"/>
      <c r="H93" s="7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3"/>
      <c r="H94" s="7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3"/>
      <c r="H95" s="7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3"/>
      <c r="H96" s="7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3"/>
      <c r="H97" s="7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3"/>
      <c r="H98" s="73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3"/>
      <c r="H99" s="73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3"/>
      <c r="H100" s="73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3"/>
      <c r="H101" s="73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73"/>
      <c r="H102" s="73"/>
      <c r="I102" s="11"/>
      <c r="J102" s="11"/>
      <c r="K102" s="11"/>
      <c r="L102" s="11"/>
      <c r="M102" s="11"/>
      <c r="N102" s="5"/>
      <c r="O102" s="5"/>
      <c r="P102" s="5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</sheetData>
  <sheetProtection algorithmName="SHA-512" hashValue="Irr1fvN7gQVSZDxxjVxxZEHXrGObZRCnOvR+askiUXX0G/BdmVZNXV6rVRFsmif0fs10u+bad7wfGj2LvTBprA==" saltValue="81SFdnK94CIbUAOv3Ew7TA==" spinCount="100000" sheet="1" objects="1" scenarios="1"/>
  <mergeCells count="24">
    <mergeCell ref="L7:L11"/>
    <mergeCell ref="V8:V13"/>
    <mergeCell ref="O7:O11"/>
    <mergeCell ref="O12:O13"/>
    <mergeCell ref="U7:U13"/>
    <mergeCell ref="B17:G17"/>
    <mergeCell ref="R16:T16"/>
    <mergeCell ref="R15:T15"/>
    <mergeCell ref="B15:G15"/>
    <mergeCell ref="B16:H16"/>
    <mergeCell ref="I12:I13"/>
    <mergeCell ref="I7:I11"/>
    <mergeCell ref="J7:J11"/>
    <mergeCell ref="J12:J13"/>
    <mergeCell ref="B1:D1"/>
    <mergeCell ref="G5:H5"/>
    <mergeCell ref="G2:N3"/>
    <mergeCell ref="K7:K11"/>
    <mergeCell ref="K12:K13"/>
    <mergeCell ref="L12:L13"/>
    <mergeCell ref="M7:M11"/>
    <mergeCell ref="M12:M13"/>
    <mergeCell ref="N7:N11"/>
    <mergeCell ref="N12:N13"/>
  </mergeCells>
  <conditionalFormatting sqref="B7:B13 D7:D13">
    <cfRule type="containsBlanks" dxfId="7" priority="96">
      <formula>LEN(TRIM(B7))=0</formula>
    </cfRule>
  </conditionalFormatting>
  <conditionalFormatting sqref="B7:B13">
    <cfRule type="cellIs" dxfId="6" priority="93" operator="greaterThanOrEqual">
      <formula>1</formula>
    </cfRule>
  </conditionalFormatting>
  <conditionalFormatting sqref="G7:H13 R7:R13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3">
    <cfRule type="notContainsBlanks" dxfId="2" priority="69">
      <formula>LEN(TRIM(G7))&gt;0</formula>
    </cfRule>
  </conditionalFormatting>
  <conditionalFormatting sqref="T7:T13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13" xr:uid="{8C26EAE3-16EE-4825-9C10-C919BCF6B1BA}">
      <formula1>"ks,bal,sada,m,"</formula1>
    </dataValidation>
    <dataValidation type="list" allowBlank="1" showInputMessage="1" showErrorMessage="1" sqref="J7 J12" xr:uid="{CDFFE527-52D3-4727-B079-759E4417463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2024-04-11T09:31:51Z</cp:lastPrinted>
  <dcterms:created xsi:type="dcterms:W3CDTF">2014-03-05T12:43:32Z</dcterms:created>
  <dcterms:modified xsi:type="dcterms:W3CDTF">2024-05-07T11:45:09Z</dcterms:modified>
</cp:coreProperties>
</file>