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27\1 výzva\"/>
    </mc:Choice>
  </mc:AlternateContent>
  <xr:revisionPtr revIDLastSave="0" documentId="13_ncr:1_{02361FF2-79D2-4023-86D1-E332D745AE3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3" i="1" l="1"/>
  <c r="S16" i="1"/>
  <c r="R27" i="1"/>
  <c r="S28" i="1"/>
  <c r="S31" i="1"/>
  <c r="O26" i="1"/>
  <c r="O27" i="1"/>
  <c r="O28" i="1"/>
  <c r="O29" i="1"/>
  <c r="O30" i="1"/>
  <c r="O31" i="1"/>
  <c r="O32" i="1"/>
  <c r="O33" i="1"/>
  <c r="O34" i="1"/>
  <c r="R26" i="1"/>
  <c r="S26" i="1"/>
  <c r="S27" i="1"/>
  <c r="R28" i="1"/>
  <c r="R29" i="1"/>
  <c r="S29" i="1"/>
  <c r="R30" i="1"/>
  <c r="S30" i="1"/>
  <c r="R31" i="1"/>
  <c r="R32" i="1"/>
  <c r="S32" i="1"/>
  <c r="R33" i="1"/>
  <c r="S33" i="1"/>
  <c r="R34" i="1"/>
  <c r="S34" i="1"/>
  <c r="H26" i="1"/>
  <c r="H27" i="1"/>
  <c r="H28" i="1"/>
  <c r="H29" i="1"/>
  <c r="H30" i="1"/>
  <c r="H31" i="1"/>
  <c r="H32" i="1"/>
  <c r="H33" i="1"/>
  <c r="H34" i="1"/>
  <c r="O21" i="1"/>
  <c r="O22" i="1"/>
  <c r="O23" i="1"/>
  <c r="O24" i="1"/>
  <c r="O25" i="1"/>
  <c r="R21" i="1"/>
  <c r="S21" i="1"/>
  <c r="R22" i="1"/>
  <c r="S22" i="1"/>
  <c r="R23" i="1"/>
  <c r="S23" i="1"/>
  <c r="R24" i="1"/>
  <c r="S24" i="1"/>
  <c r="R25" i="1"/>
  <c r="S25" i="1"/>
  <c r="H21" i="1"/>
  <c r="H22" i="1"/>
  <c r="H23" i="1"/>
  <c r="H24" i="1"/>
  <c r="H25" i="1"/>
  <c r="R12" i="1"/>
  <c r="R18" i="1"/>
  <c r="S11" i="1"/>
  <c r="R15" i="1"/>
  <c r="O12" i="1"/>
  <c r="O13" i="1"/>
  <c r="O14" i="1"/>
  <c r="O15" i="1"/>
  <c r="O16" i="1"/>
  <c r="O17" i="1"/>
  <c r="O18" i="1"/>
  <c r="O19" i="1"/>
  <c r="O20" i="1"/>
  <c r="S13" i="1"/>
  <c r="R14" i="1"/>
  <c r="S14" i="1"/>
  <c r="R17" i="1"/>
  <c r="S17" i="1"/>
  <c r="R19" i="1"/>
  <c r="S19" i="1"/>
  <c r="R20" i="1"/>
  <c r="S20" i="1"/>
  <c r="H12" i="1"/>
  <c r="H13" i="1"/>
  <c r="H14" i="1"/>
  <c r="H15" i="1"/>
  <c r="H16" i="1"/>
  <c r="H17" i="1"/>
  <c r="H18" i="1"/>
  <c r="H19" i="1"/>
  <c r="H20" i="1"/>
  <c r="O11" i="1"/>
  <c r="R11" i="1"/>
  <c r="H11" i="1"/>
  <c r="O10" i="1"/>
  <c r="R10" i="1"/>
  <c r="S10" i="1"/>
  <c r="H10" i="1"/>
  <c r="R9" i="1"/>
  <c r="S9" i="1"/>
  <c r="O9" i="1"/>
  <c r="H9" i="1"/>
  <c r="R16" i="1" l="1"/>
  <c r="S18" i="1"/>
  <c r="S15" i="1"/>
  <c r="S12" i="1"/>
  <c r="H7" i="1"/>
  <c r="H8" i="1"/>
  <c r="S8" i="1" l="1"/>
  <c r="R8" i="1"/>
  <c r="O8" i="1"/>
  <c r="O7" i="1" l="1"/>
  <c r="P37" i="1" s="1"/>
  <c r="S7" i="1" l="1"/>
  <c r="R7" i="1"/>
  <c r="Q37" i="1" s="1"/>
</calcChain>
</file>

<file path=xl/sharedStrings.xml><?xml version="1.0" encoding="utf-8"?>
<sst xmlns="http://schemas.openxmlformats.org/spreadsheetml/2006/main" count="125" uniqueCount="77">
  <si>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</si>
  <si>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</si>
  <si>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</si>
  <si>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</si>
  <si>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</si>
  <si>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</si>
  <si>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</si>
  <si>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</si>
  <si>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</si>
  <si>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</si>
  <si>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</si>
  <si>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</si>
  <si>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</si>
  <si>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44613700-7 - Nádoby na odpad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</si>
  <si>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</si>
  <si>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</si>
  <si>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</si>
  <si>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</si>
  <si>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</si>
  <si>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</si>
  <si>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</si>
  <si>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</si>
  <si>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</si>
  <si>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</si>
  <si>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</si>
  <si>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</si>
  <si>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</si>
  <si>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</si>
  <si>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</si>
  <si>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</si>
  <si>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</si>
  <si>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027 - 2024 (originální)</t>
  </si>
  <si>
    <t>ks</t>
  </si>
  <si>
    <t>Odpadní nádoba Kyocera TASKalfa 4052ci</t>
  </si>
  <si>
    <t>NE</t>
  </si>
  <si>
    <t>PC - Ivana Jílková,
Tel.: 737 574 516, 
37763 1085</t>
  </si>
  <si>
    <t>Univerzitní 22, 
301 00 Plzeň,
budova Fakulty strojní - Projektové centrum, 
místnost UF 234</t>
  </si>
  <si>
    <t>NTC -  Bc. Martin Šafránek,
Tel.: 37763 4792</t>
  </si>
  <si>
    <t>Teslova 9, 
301 00 Plzeň,
Nové technologie – výzkumné centrum - Správa výzkumného centra,
místnost TF 102</t>
  </si>
  <si>
    <r>
      <t xml:space="preserve">Toner do tiskárny HP Color Laser Jet Pro MFP M477fdn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</si>
  <si>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Color Laser Jet Pro MFP M477fdn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</si>
  <si>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>Toner do tiskárny HP Color Laser Jet Pro MFP M477fdn -</t>
    </r>
    <r>
      <rPr>
        <b/>
        <sz val="11"/>
        <color theme="1"/>
        <rFont val="Calibri"/>
        <family val="2"/>
        <charset val="238"/>
        <scheme val="minor"/>
      </rPr>
      <t xml:space="preserve"> modrý</t>
    </r>
  </si>
  <si>
    <r>
      <t xml:space="preserve">Toner do tiskárny HP Color Laser Jet Pro MFP M479fdn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</si>
  <si>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HP Color Laser Jet Pro MFP M479fdn -</t>
    </r>
    <r>
      <rPr>
        <b/>
        <sz val="11"/>
        <color theme="1"/>
        <rFont val="Calibri"/>
        <family val="2"/>
        <charset val="238"/>
        <scheme val="minor"/>
      </rPr>
      <t xml:space="preserve"> modrý</t>
    </r>
  </si>
  <si>
    <r>
      <t xml:space="preserve">Toner do tiskárny HP Color Laser Jet Pro MFP M479fdn - </t>
    </r>
    <r>
      <rPr>
        <b/>
        <sz val="11"/>
        <color theme="1"/>
        <rFont val="Calibri"/>
        <family val="2"/>
        <charset val="238"/>
        <scheme val="minor"/>
      </rPr>
      <t>růžový</t>
    </r>
  </si>
  <si>
    <r>
      <t>Toner do tiskárny HP Color Laser Jet Pro MFP M479fdn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</si>
  <si>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Tonerdo tiskárny HP Color Laser Jet Pro MFP M477fdw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</si>
  <si>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HP  Color Laser Jet Pro MFP M283fdw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</si>
  <si>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Lexmark XC 2130 -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</si>
  <si>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Lexmark XC 2130 -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</si>
  <si>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do tiskárny Lexmark XC 2130 -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</si>
  <si>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>Toner do tiskárny Lexmark XC 2130 -</t>
    </r>
    <r>
      <rPr>
        <b/>
        <sz val="11"/>
        <color theme="1"/>
        <rFont val="Calibri"/>
        <family val="2"/>
        <charset val="238"/>
        <scheme val="minor"/>
      </rPr>
      <t xml:space="preserve"> magenta</t>
    </r>
  </si>
  <si>
    <r>
      <t xml:space="preserve">Toner do tiskárny Lexmark CX 410de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</si>
  <si>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Lexmark CX 410de -</t>
    </r>
    <r>
      <rPr>
        <b/>
        <sz val="11"/>
        <color theme="1"/>
        <rFont val="Calibri"/>
        <family val="2"/>
        <charset val="238"/>
        <scheme val="minor"/>
      </rPr>
      <t xml:space="preserve"> magenta</t>
    </r>
  </si>
  <si>
    <r>
      <t xml:space="preserve">Toner do tiskárny Lexmark CX 410de - </t>
    </r>
    <r>
      <rPr>
        <b/>
        <sz val="11"/>
        <color theme="1"/>
        <rFont val="Calibri"/>
        <family val="2"/>
        <charset val="238"/>
        <scheme val="minor"/>
      </rPr>
      <t>cyan modrá</t>
    </r>
  </si>
  <si>
    <r>
      <t xml:space="preserve">Toner do tiskárny Lexmark CX 410de - </t>
    </r>
    <r>
      <rPr>
        <b/>
        <sz val="11"/>
        <color theme="1"/>
        <rFont val="Calibri"/>
        <family val="2"/>
        <charset val="238"/>
        <scheme val="minor"/>
      </rPr>
      <t xml:space="preserve">cyan žlutá </t>
    </r>
  </si>
  <si>
    <r>
      <t xml:space="preserve">Toner do tiskárny OKI B432 -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</si>
  <si>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Color Laser Jet Pro MFP M479fdw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</si>
  <si>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Color Laser Jet Pro MFP M479fdw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</si>
  <si>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tiskárny KYOCERA TASKalfa 2554ci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</si>
  <si>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KYOCERA TASKalfa 2554ci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</si>
  <si>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KYOCERA TASKalfa 2554ci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</si>
  <si>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tiskárny KYOCERA TASKalfa 2554ci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</si>
  <si>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 OKI MC563 -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</si>
  <si>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>Toner do tiskárny  OKI MC563 -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</si>
  <si>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>Toner do tiskárny OKI MC563 -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</si>
  <si>
    <t>Originální toner. Výtěžnost 6 500 stran.</t>
  </si>
  <si>
    <t>Originální toner. Výtěžnost 2 300 stran.</t>
  </si>
  <si>
    <t>Originální toner. Výtěžnost 2 400 stran.</t>
  </si>
  <si>
    <t>Originální toner. Výtěžnost 2 100 stran.</t>
  </si>
  <si>
    <t>Originální toner. Výtěžnost 3 150 stran.</t>
  </si>
  <si>
    <t>Originální toner. Výtěžnost 6 000 stran.</t>
  </si>
  <si>
    <t>Originální toner. Výtěžnost 3 000 stran.</t>
  </si>
  <si>
    <t>Originální toner. Výtěžnost 4 000 stran.</t>
  </si>
  <si>
    <t>Originální toner. Výtěžnost 25 000 stran.</t>
  </si>
  <si>
    <t>Originální toner. Výtěžnost 12 000 stran.</t>
  </si>
  <si>
    <t>Originální odpadní nádoba na tonerový prášek. 
Výtěžnost 40 000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</si>
</sst>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1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right" vertical="center" inden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 inden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 wrapText="1" indent="1"/>
    </xf>
    <xf numFmtId="0" fontId="0" fillId="4" borderId="16" xfId="0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84"/>
  <sheetViews>
    <sheetView tabSelected="1" topLeftCell="J1" zoomScaleNormal="100" workbookViewId="0">
      <selection activeCell="I7" sqref="I7:I3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55.285156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34.7109375" customWidth="1"/>
    <col min="14" max="14" width="25.7109375" style="1" customWidth="1"/>
    <col min="15" max="15" width="16.57031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89" t="s">
        <v>31</v>
      </c>
      <c r="C1" s="90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21" customHeight="1" x14ac:dyDescent="0.25">
      <c r="B3" s="13"/>
      <c r="C3" s="58" t="s">
        <v>0</v>
      </c>
      <c r="D3" s="12"/>
      <c r="E3" s="12"/>
      <c r="F3" s="12"/>
      <c r="G3" s="101"/>
      <c r="H3" s="101"/>
      <c r="I3" s="101"/>
      <c r="J3" s="101"/>
      <c r="K3" s="101"/>
      <c r="L3" s="101"/>
      <c r="M3" s="101"/>
      <c r="N3" s="101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17</v>
      </c>
      <c r="D6" s="22" t="s">
        <v>4</v>
      </c>
      <c r="E6" s="35" t="s">
        <v>18</v>
      </c>
      <c r="F6" s="35" t="s">
        <v>19</v>
      </c>
      <c r="G6" s="23" t="s">
        <v>5</v>
      </c>
      <c r="H6" s="35" t="s">
        <v>14</v>
      </c>
      <c r="I6" s="35" t="s">
        <v>20</v>
      </c>
      <c r="J6" s="35" t="s">
        <v>21</v>
      </c>
      <c r="K6" s="22" t="s">
        <v>29</v>
      </c>
      <c r="L6" s="40" t="s">
        <v>22</v>
      </c>
      <c r="M6" s="35" t="s">
        <v>25</v>
      </c>
      <c r="N6" s="35" t="s">
        <v>23</v>
      </c>
      <c r="O6" s="35" t="s">
        <v>24</v>
      </c>
      <c r="P6" s="22" t="s">
        <v>6</v>
      </c>
      <c r="Q6" s="24" t="s">
        <v>7</v>
      </c>
      <c r="R6" s="64" t="s">
        <v>8</v>
      </c>
      <c r="S6" s="64" t="s">
        <v>9</v>
      </c>
      <c r="T6" s="35" t="s">
        <v>26</v>
      </c>
      <c r="U6" s="35" t="s">
        <v>27</v>
      </c>
    </row>
    <row r="7" spans="2:21" ht="27" customHeight="1" thickTop="1" x14ac:dyDescent="0.25">
      <c r="B7" s="50">
        <v>1</v>
      </c>
      <c r="C7" s="65" t="s">
        <v>39</v>
      </c>
      <c r="D7" s="51">
        <v>1</v>
      </c>
      <c r="E7" s="52" t="s">
        <v>32</v>
      </c>
      <c r="F7" s="65" t="s">
        <v>66</v>
      </c>
      <c r="G7" s="109"/>
      <c r="H7" s="53" t="str">
        <f t="shared" ref="H7:H34" si="0">IF(P7&gt;1999,"ANO","NE")</f>
        <v>ANO</v>
      </c>
      <c r="I7" s="107" t="s">
        <v>28</v>
      </c>
      <c r="J7" s="106" t="s">
        <v>34</v>
      </c>
      <c r="K7" s="104"/>
      <c r="L7" s="102" t="s">
        <v>35</v>
      </c>
      <c r="M7" s="102" t="s">
        <v>36</v>
      </c>
      <c r="N7" s="87" t="s">
        <v>30</v>
      </c>
      <c r="O7" s="54">
        <f>D7*P7</f>
        <v>3400</v>
      </c>
      <c r="P7" s="55">
        <v>3400</v>
      </c>
      <c r="Q7" s="112"/>
      <c r="R7" s="56">
        <f>D7*Q7</f>
        <v>0</v>
      </c>
      <c r="S7" s="57" t="str">
        <f t="shared" ref="S7" si="1">IF(ISNUMBER(Q7), IF(Q7&gt;P7,"NEVYHOVUJE","VYHOVUJE")," ")</f>
        <v xml:space="preserve"> </v>
      </c>
      <c r="T7" s="85"/>
      <c r="U7" s="85" t="s">
        <v>10</v>
      </c>
    </row>
    <row r="8" spans="2:21" ht="27" customHeight="1" x14ac:dyDescent="0.25">
      <c r="B8" s="42">
        <v>2</v>
      </c>
      <c r="C8" s="66" t="s">
        <v>40</v>
      </c>
      <c r="D8" s="43">
        <v>1</v>
      </c>
      <c r="E8" s="44" t="s">
        <v>32</v>
      </c>
      <c r="F8" s="66" t="s">
        <v>67</v>
      </c>
      <c r="G8" s="110"/>
      <c r="H8" s="45" t="str">
        <f t="shared" si="0"/>
        <v>ANO</v>
      </c>
      <c r="I8" s="108"/>
      <c r="J8" s="103"/>
      <c r="K8" s="105"/>
      <c r="L8" s="103"/>
      <c r="M8" s="103"/>
      <c r="N8" s="88"/>
      <c r="O8" s="46">
        <f t="shared" ref="O8:O34" si="2">D8*P8</f>
        <v>2600</v>
      </c>
      <c r="P8" s="47">
        <v>2600</v>
      </c>
      <c r="Q8" s="113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86"/>
      <c r="U8" s="86"/>
    </row>
    <row r="9" spans="2:21" ht="27" customHeight="1" x14ac:dyDescent="0.25">
      <c r="B9" s="42">
        <v>3</v>
      </c>
      <c r="C9" s="66" t="s">
        <v>41</v>
      </c>
      <c r="D9" s="43">
        <v>1</v>
      </c>
      <c r="E9" s="44" t="s">
        <v>32</v>
      </c>
      <c r="F9" s="66" t="s">
        <v>67</v>
      </c>
      <c r="G9" s="110"/>
      <c r="H9" s="45" t="str">
        <f t="shared" si="0"/>
        <v>ANO</v>
      </c>
      <c r="I9" s="108"/>
      <c r="J9" s="103"/>
      <c r="K9" s="105"/>
      <c r="L9" s="103"/>
      <c r="M9" s="103"/>
      <c r="N9" s="88"/>
      <c r="O9" s="46">
        <f t="shared" si="2"/>
        <v>2600</v>
      </c>
      <c r="P9" s="47">
        <v>2600</v>
      </c>
      <c r="Q9" s="113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86"/>
      <c r="U9" s="86"/>
    </row>
    <row r="10" spans="2:21" ht="27" customHeight="1" x14ac:dyDescent="0.25">
      <c r="B10" s="42">
        <v>4</v>
      </c>
      <c r="C10" s="66" t="s">
        <v>42</v>
      </c>
      <c r="D10" s="43">
        <v>3</v>
      </c>
      <c r="E10" s="44" t="s">
        <v>32</v>
      </c>
      <c r="F10" s="66" t="s">
        <v>68</v>
      </c>
      <c r="G10" s="110"/>
      <c r="H10" s="45" t="str">
        <f t="shared" si="0"/>
        <v>NE</v>
      </c>
      <c r="I10" s="108"/>
      <c r="J10" s="103"/>
      <c r="K10" s="105"/>
      <c r="L10" s="103"/>
      <c r="M10" s="103"/>
      <c r="N10" s="88"/>
      <c r="O10" s="46">
        <f t="shared" si="2"/>
        <v>5700</v>
      </c>
      <c r="P10" s="47">
        <v>1900</v>
      </c>
      <c r="Q10" s="113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86"/>
      <c r="U10" s="86"/>
    </row>
    <row r="11" spans="2:21" ht="27" customHeight="1" x14ac:dyDescent="0.25">
      <c r="B11" s="42">
        <v>5</v>
      </c>
      <c r="C11" s="66" t="s">
        <v>43</v>
      </c>
      <c r="D11" s="43">
        <v>1</v>
      </c>
      <c r="E11" s="44" t="s">
        <v>32</v>
      </c>
      <c r="F11" s="66" t="s">
        <v>69</v>
      </c>
      <c r="G11" s="110"/>
      <c r="H11" s="45" t="str">
        <f t="shared" si="0"/>
        <v>ANO</v>
      </c>
      <c r="I11" s="108"/>
      <c r="J11" s="103"/>
      <c r="K11" s="105"/>
      <c r="L11" s="103"/>
      <c r="M11" s="103"/>
      <c r="N11" s="88"/>
      <c r="O11" s="46">
        <f t="shared" si="2"/>
        <v>2300</v>
      </c>
      <c r="P11" s="47">
        <v>2300</v>
      </c>
      <c r="Q11" s="113"/>
      <c r="R11" s="48">
        <f t="shared" ref="R11" si="9">D11*Q11</f>
        <v>0</v>
      </c>
      <c r="S11" s="49" t="str">
        <f t="shared" ref="S11" si="10">IF(ISNUMBER(Q11), IF(Q11&gt;P11,"NEVYHOVUJE","VYHOVUJE")," ")</f>
        <v xml:space="preserve"> </v>
      </c>
      <c r="T11" s="86"/>
      <c r="U11" s="86"/>
    </row>
    <row r="12" spans="2:21" ht="27" customHeight="1" x14ac:dyDescent="0.25">
      <c r="B12" s="42">
        <v>6</v>
      </c>
      <c r="C12" s="66" t="s">
        <v>44</v>
      </c>
      <c r="D12" s="43">
        <v>1</v>
      </c>
      <c r="E12" s="44" t="s">
        <v>32</v>
      </c>
      <c r="F12" s="66" t="s">
        <v>69</v>
      </c>
      <c r="G12" s="110"/>
      <c r="H12" s="45" t="str">
        <f t="shared" si="0"/>
        <v>ANO</v>
      </c>
      <c r="I12" s="108"/>
      <c r="J12" s="103"/>
      <c r="K12" s="105"/>
      <c r="L12" s="103"/>
      <c r="M12" s="103"/>
      <c r="N12" s="88"/>
      <c r="O12" s="46">
        <f t="shared" si="2"/>
        <v>2300</v>
      </c>
      <c r="P12" s="47">
        <v>2300</v>
      </c>
      <c r="Q12" s="113"/>
      <c r="R12" s="48">
        <f t="shared" ref="R12:R20" si="11">D12*Q12</f>
        <v>0</v>
      </c>
      <c r="S12" s="49" t="str">
        <f t="shared" ref="S12:S20" si="12">IF(ISNUMBER(Q12), IF(Q12&gt;P12,"NEVYHOVUJE","VYHOVUJE")," ")</f>
        <v xml:space="preserve"> </v>
      </c>
      <c r="T12" s="86"/>
      <c r="U12" s="86"/>
    </row>
    <row r="13" spans="2:21" ht="27" customHeight="1" x14ac:dyDescent="0.25">
      <c r="B13" s="42">
        <v>7</v>
      </c>
      <c r="C13" s="66" t="s">
        <v>45</v>
      </c>
      <c r="D13" s="43">
        <v>1</v>
      </c>
      <c r="E13" s="44" t="s">
        <v>32</v>
      </c>
      <c r="F13" s="66" t="s">
        <v>69</v>
      </c>
      <c r="G13" s="110"/>
      <c r="H13" s="45" t="str">
        <f t="shared" si="0"/>
        <v>ANO</v>
      </c>
      <c r="I13" s="108"/>
      <c r="J13" s="103"/>
      <c r="K13" s="105"/>
      <c r="L13" s="103"/>
      <c r="M13" s="103"/>
      <c r="N13" s="88"/>
      <c r="O13" s="46">
        <f t="shared" si="2"/>
        <v>2300</v>
      </c>
      <c r="P13" s="47">
        <v>2300</v>
      </c>
      <c r="Q13" s="113"/>
      <c r="R13" s="48">
        <f t="shared" si="11"/>
        <v>0</v>
      </c>
      <c r="S13" s="49" t="str">
        <f t="shared" si="12"/>
        <v xml:space="preserve"> </v>
      </c>
      <c r="T13" s="86"/>
      <c r="U13" s="86"/>
    </row>
    <row r="14" spans="2:21" ht="27" customHeight="1" x14ac:dyDescent="0.25">
      <c r="B14" s="42">
        <v>8</v>
      </c>
      <c r="C14" s="66" t="s">
        <v>46</v>
      </c>
      <c r="D14" s="43">
        <v>2</v>
      </c>
      <c r="E14" s="44" t="s">
        <v>32</v>
      </c>
      <c r="F14" s="66" t="s">
        <v>67</v>
      </c>
      <c r="G14" s="110"/>
      <c r="H14" s="45" t="str">
        <f t="shared" si="0"/>
        <v>ANO</v>
      </c>
      <c r="I14" s="108"/>
      <c r="J14" s="103"/>
      <c r="K14" s="105"/>
      <c r="L14" s="103"/>
      <c r="M14" s="103"/>
      <c r="N14" s="88"/>
      <c r="O14" s="46">
        <f t="shared" si="2"/>
        <v>4000</v>
      </c>
      <c r="P14" s="47">
        <v>2000</v>
      </c>
      <c r="Q14" s="113"/>
      <c r="R14" s="48">
        <f t="shared" si="11"/>
        <v>0</v>
      </c>
      <c r="S14" s="49" t="str">
        <f t="shared" si="12"/>
        <v xml:space="preserve"> </v>
      </c>
      <c r="T14" s="86"/>
      <c r="U14" s="86"/>
    </row>
    <row r="15" spans="2:21" ht="27" customHeight="1" x14ac:dyDescent="0.25">
      <c r="B15" s="42">
        <v>9</v>
      </c>
      <c r="C15" s="66" t="s">
        <v>47</v>
      </c>
      <c r="D15" s="43">
        <v>1</v>
      </c>
      <c r="E15" s="44" t="s">
        <v>32</v>
      </c>
      <c r="F15" s="66" t="s">
        <v>70</v>
      </c>
      <c r="G15" s="110"/>
      <c r="H15" s="45" t="str">
        <f t="shared" si="0"/>
        <v>ANO</v>
      </c>
      <c r="I15" s="108"/>
      <c r="J15" s="103"/>
      <c r="K15" s="105"/>
      <c r="L15" s="103"/>
      <c r="M15" s="103"/>
      <c r="N15" s="88"/>
      <c r="O15" s="46">
        <f t="shared" si="2"/>
        <v>2100</v>
      </c>
      <c r="P15" s="47">
        <v>2100</v>
      </c>
      <c r="Q15" s="113"/>
      <c r="R15" s="48">
        <f t="shared" si="11"/>
        <v>0</v>
      </c>
      <c r="S15" s="49" t="str">
        <f t="shared" si="12"/>
        <v xml:space="preserve"> </v>
      </c>
      <c r="T15" s="86"/>
      <c r="U15" s="86"/>
    </row>
    <row r="16" spans="2:21" ht="27" customHeight="1" x14ac:dyDescent="0.25">
      <c r="B16" s="42">
        <v>10</v>
      </c>
      <c r="C16" s="66" t="s">
        <v>48</v>
      </c>
      <c r="D16" s="43">
        <v>2</v>
      </c>
      <c r="E16" s="44" t="s">
        <v>32</v>
      </c>
      <c r="F16" s="66" t="s">
        <v>71</v>
      </c>
      <c r="G16" s="110"/>
      <c r="H16" s="45" t="str">
        <f t="shared" si="0"/>
        <v>ANO</v>
      </c>
      <c r="I16" s="108"/>
      <c r="J16" s="103"/>
      <c r="K16" s="105"/>
      <c r="L16" s="103"/>
      <c r="M16" s="103"/>
      <c r="N16" s="88"/>
      <c r="O16" s="46">
        <f t="shared" si="2"/>
        <v>6180</v>
      </c>
      <c r="P16" s="47">
        <v>3090</v>
      </c>
      <c r="Q16" s="113"/>
      <c r="R16" s="48">
        <f t="shared" si="11"/>
        <v>0</v>
      </c>
      <c r="S16" s="49" t="str">
        <f t="shared" si="12"/>
        <v xml:space="preserve"> </v>
      </c>
      <c r="T16" s="86"/>
      <c r="U16" s="86"/>
    </row>
    <row r="17" spans="2:21" ht="27" customHeight="1" x14ac:dyDescent="0.25">
      <c r="B17" s="42">
        <v>11</v>
      </c>
      <c r="C17" s="66" t="s">
        <v>49</v>
      </c>
      <c r="D17" s="43">
        <v>1</v>
      </c>
      <c r="E17" s="44" t="s">
        <v>32</v>
      </c>
      <c r="F17" s="66" t="s">
        <v>72</v>
      </c>
      <c r="G17" s="110"/>
      <c r="H17" s="45" t="str">
        <f t="shared" si="0"/>
        <v>ANO</v>
      </c>
      <c r="I17" s="108"/>
      <c r="J17" s="103"/>
      <c r="K17" s="105"/>
      <c r="L17" s="103"/>
      <c r="M17" s="103"/>
      <c r="N17" s="88"/>
      <c r="O17" s="46">
        <f t="shared" si="2"/>
        <v>2650</v>
      </c>
      <c r="P17" s="47">
        <v>2650</v>
      </c>
      <c r="Q17" s="113"/>
      <c r="R17" s="48">
        <f t="shared" si="11"/>
        <v>0</v>
      </c>
      <c r="S17" s="49" t="str">
        <f t="shared" si="12"/>
        <v xml:space="preserve"> </v>
      </c>
      <c r="T17" s="86"/>
      <c r="U17" s="86"/>
    </row>
    <row r="18" spans="2:21" ht="27" customHeight="1" x14ac:dyDescent="0.25">
      <c r="B18" s="42">
        <v>12</v>
      </c>
      <c r="C18" s="66" t="s">
        <v>50</v>
      </c>
      <c r="D18" s="43">
        <v>1</v>
      </c>
      <c r="E18" s="44" t="s">
        <v>32</v>
      </c>
      <c r="F18" s="66" t="s">
        <v>72</v>
      </c>
      <c r="G18" s="110"/>
      <c r="H18" s="45" t="str">
        <f t="shared" si="0"/>
        <v>ANO</v>
      </c>
      <c r="I18" s="108"/>
      <c r="J18" s="103"/>
      <c r="K18" s="105"/>
      <c r="L18" s="103"/>
      <c r="M18" s="103"/>
      <c r="N18" s="88"/>
      <c r="O18" s="46">
        <f t="shared" si="2"/>
        <v>2650</v>
      </c>
      <c r="P18" s="47">
        <v>2650</v>
      </c>
      <c r="Q18" s="113"/>
      <c r="R18" s="48">
        <f t="shared" si="11"/>
        <v>0</v>
      </c>
      <c r="S18" s="49" t="str">
        <f t="shared" si="12"/>
        <v xml:space="preserve"> </v>
      </c>
      <c r="T18" s="86"/>
      <c r="U18" s="86"/>
    </row>
    <row r="19" spans="2:21" ht="27" customHeight="1" x14ac:dyDescent="0.25">
      <c r="B19" s="42">
        <v>13</v>
      </c>
      <c r="C19" s="66" t="s">
        <v>51</v>
      </c>
      <c r="D19" s="43">
        <v>1</v>
      </c>
      <c r="E19" s="44" t="s">
        <v>32</v>
      </c>
      <c r="F19" s="66" t="s">
        <v>72</v>
      </c>
      <c r="G19" s="110"/>
      <c r="H19" s="45" t="str">
        <f t="shared" si="0"/>
        <v>ANO</v>
      </c>
      <c r="I19" s="108"/>
      <c r="J19" s="103"/>
      <c r="K19" s="105"/>
      <c r="L19" s="103"/>
      <c r="M19" s="103"/>
      <c r="N19" s="88"/>
      <c r="O19" s="46">
        <f t="shared" si="2"/>
        <v>2650</v>
      </c>
      <c r="P19" s="47">
        <v>2650</v>
      </c>
      <c r="Q19" s="113"/>
      <c r="R19" s="48">
        <f t="shared" si="11"/>
        <v>0</v>
      </c>
      <c r="S19" s="49" t="str">
        <f t="shared" si="12"/>
        <v xml:space="preserve"> </v>
      </c>
      <c r="T19" s="86"/>
      <c r="U19" s="86"/>
    </row>
    <row r="20" spans="2:21" ht="27" customHeight="1" x14ac:dyDescent="0.25">
      <c r="B20" s="42">
        <v>14</v>
      </c>
      <c r="C20" s="66" t="s">
        <v>52</v>
      </c>
      <c r="D20" s="43">
        <v>3</v>
      </c>
      <c r="E20" s="44" t="s">
        <v>32</v>
      </c>
      <c r="F20" s="66" t="s">
        <v>73</v>
      </c>
      <c r="G20" s="110"/>
      <c r="H20" s="45" t="str">
        <f t="shared" si="0"/>
        <v>ANO</v>
      </c>
      <c r="I20" s="108"/>
      <c r="J20" s="103"/>
      <c r="K20" s="105"/>
      <c r="L20" s="103"/>
      <c r="M20" s="103"/>
      <c r="N20" s="88"/>
      <c r="O20" s="46">
        <f t="shared" si="2"/>
        <v>7650</v>
      </c>
      <c r="P20" s="47">
        <v>2550</v>
      </c>
      <c r="Q20" s="113"/>
      <c r="R20" s="48">
        <f t="shared" si="11"/>
        <v>0</v>
      </c>
      <c r="S20" s="49" t="str">
        <f t="shared" si="12"/>
        <v xml:space="preserve"> </v>
      </c>
      <c r="T20" s="86"/>
      <c r="U20" s="86"/>
    </row>
    <row r="21" spans="2:21" ht="27" customHeight="1" x14ac:dyDescent="0.25">
      <c r="B21" s="42">
        <v>15</v>
      </c>
      <c r="C21" s="66" t="s">
        <v>53</v>
      </c>
      <c r="D21" s="43">
        <v>2</v>
      </c>
      <c r="E21" s="44" t="s">
        <v>32</v>
      </c>
      <c r="F21" s="66" t="s">
        <v>72</v>
      </c>
      <c r="G21" s="110"/>
      <c r="H21" s="45" t="str">
        <f t="shared" si="0"/>
        <v>ANO</v>
      </c>
      <c r="I21" s="108"/>
      <c r="J21" s="103"/>
      <c r="K21" s="105"/>
      <c r="L21" s="103"/>
      <c r="M21" s="103"/>
      <c r="N21" s="88"/>
      <c r="O21" s="46">
        <f t="shared" si="2"/>
        <v>6000</v>
      </c>
      <c r="P21" s="47">
        <v>3000</v>
      </c>
      <c r="Q21" s="113"/>
      <c r="R21" s="48">
        <f t="shared" ref="R21:R25" si="13">D21*Q21</f>
        <v>0</v>
      </c>
      <c r="S21" s="49" t="str">
        <f t="shared" ref="S21:S25" si="14">IF(ISNUMBER(Q21), IF(Q21&gt;P21,"NEVYHOVUJE","VYHOVUJE")," ")</f>
        <v xml:space="preserve"> </v>
      </c>
      <c r="T21" s="86"/>
      <c r="U21" s="86"/>
    </row>
    <row r="22" spans="2:21" ht="27" customHeight="1" x14ac:dyDescent="0.25">
      <c r="B22" s="42">
        <v>16</v>
      </c>
      <c r="C22" s="66" t="s">
        <v>54</v>
      </c>
      <c r="D22" s="43">
        <v>1</v>
      </c>
      <c r="E22" s="44" t="s">
        <v>32</v>
      </c>
      <c r="F22" s="66" t="s">
        <v>72</v>
      </c>
      <c r="G22" s="110"/>
      <c r="H22" s="45" t="str">
        <f t="shared" si="0"/>
        <v>ANO</v>
      </c>
      <c r="I22" s="108"/>
      <c r="J22" s="103"/>
      <c r="K22" s="105"/>
      <c r="L22" s="103"/>
      <c r="M22" s="103"/>
      <c r="N22" s="88"/>
      <c r="O22" s="46">
        <f t="shared" si="2"/>
        <v>3000</v>
      </c>
      <c r="P22" s="47">
        <v>3000</v>
      </c>
      <c r="Q22" s="113"/>
      <c r="R22" s="48">
        <f t="shared" si="13"/>
        <v>0</v>
      </c>
      <c r="S22" s="49" t="str">
        <f t="shared" si="14"/>
        <v xml:space="preserve"> </v>
      </c>
      <c r="T22" s="86"/>
      <c r="U22" s="86"/>
    </row>
    <row r="23" spans="2:21" ht="27" customHeight="1" x14ac:dyDescent="0.25">
      <c r="B23" s="42">
        <v>17</v>
      </c>
      <c r="C23" s="66" t="s">
        <v>55</v>
      </c>
      <c r="D23" s="43">
        <v>2</v>
      </c>
      <c r="E23" s="44" t="s">
        <v>32</v>
      </c>
      <c r="F23" s="66" t="s">
        <v>72</v>
      </c>
      <c r="G23" s="110"/>
      <c r="H23" s="45" t="str">
        <f t="shared" si="0"/>
        <v>ANO</v>
      </c>
      <c r="I23" s="108"/>
      <c r="J23" s="103"/>
      <c r="K23" s="105"/>
      <c r="L23" s="103"/>
      <c r="M23" s="103"/>
      <c r="N23" s="88"/>
      <c r="O23" s="46">
        <f t="shared" si="2"/>
        <v>6000</v>
      </c>
      <c r="P23" s="47">
        <v>3000</v>
      </c>
      <c r="Q23" s="113"/>
      <c r="R23" s="48">
        <f t="shared" si="13"/>
        <v>0</v>
      </c>
      <c r="S23" s="49" t="str">
        <f t="shared" si="14"/>
        <v xml:space="preserve"> </v>
      </c>
      <c r="T23" s="86"/>
      <c r="U23" s="86"/>
    </row>
    <row r="24" spans="2:21" ht="27" customHeight="1" x14ac:dyDescent="0.25">
      <c r="B24" s="42">
        <v>18</v>
      </c>
      <c r="C24" s="66" t="s">
        <v>56</v>
      </c>
      <c r="D24" s="43">
        <v>3</v>
      </c>
      <c r="E24" s="44" t="s">
        <v>32</v>
      </c>
      <c r="F24" s="66" t="s">
        <v>72</v>
      </c>
      <c r="G24" s="110"/>
      <c r="H24" s="45" t="str">
        <f t="shared" si="0"/>
        <v>NE</v>
      </c>
      <c r="I24" s="108"/>
      <c r="J24" s="103"/>
      <c r="K24" s="105"/>
      <c r="L24" s="103"/>
      <c r="M24" s="103"/>
      <c r="N24" s="88"/>
      <c r="O24" s="46">
        <f t="shared" si="2"/>
        <v>5550</v>
      </c>
      <c r="P24" s="47">
        <v>1850</v>
      </c>
      <c r="Q24" s="113"/>
      <c r="R24" s="48">
        <f t="shared" si="13"/>
        <v>0</v>
      </c>
      <c r="S24" s="49" t="str">
        <f t="shared" si="14"/>
        <v xml:space="preserve"> </v>
      </c>
      <c r="T24" s="86"/>
      <c r="U24" s="86"/>
    </row>
    <row r="25" spans="2:21" ht="27" customHeight="1" x14ac:dyDescent="0.25">
      <c r="B25" s="42">
        <v>19</v>
      </c>
      <c r="C25" s="66" t="s">
        <v>57</v>
      </c>
      <c r="D25" s="43">
        <v>2</v>
      </c>
      <c r="E25" s="44" t="s">
        <v>32</v>
      </c>
      <c r="F25" s="66" t="s">
        <v>68</v>
      </c>
      <c r="G25" s="110"/>
      <c r="H25" s="45" t="str">
        <f t="shared" si="0"/>
        <v>NE</v>
      </c>
      <c r="I25" s="108"/>
      <c r="J25" s="103"/>
      <c r="K25" s="105"/>
      <c r="L25" s="103"/>
      <c r="M25" s="103"/>
      <c r="N25" s="88"/>
      <c r="O25" s="46">
        <f t="shared" si="2"/>
        <v>3800</v>
      </c>
      <c r="P25" s="47">
        <v>1900</v>
      </c>
      <c r="Q25" s="113"/>
      <c r="R25" s="48">
        <f t="shared" si="13"/>
        <v>0</v>
      </c>
      <c r="S25" s="49" t="str">
        <f t="shared" si="14"/>
        <v xml:space="preserve"> </v>
      </c>
      <c r="T25" s="86"/>
      <c r="U25" s="86"/>
    </row>
    <row r="26" spans="2:21" ht="27" customHeight="1" x14ac:dyDescent="0.25">
      <c r="B26" s="59">
        <v>20</v>
      </c>
      <c r="C26" s="67" t="s">
        <v>58</v>
      </c>
      <c r="D26" s="60">
        <v>1</v>
      </c>
      <c r="E26" s="61" t="s">
        <v>32</v>
      </c>
      <c r="F26" s="67" t="s">
        <v>69</v>
      </c>
      <c r="G26" s="110"/>
      <c r="H26" s="45" t="str">
        <f t="shared" si="0"/>
        <v>ANO</v>
      </c>
      <c r="I26" s="108"/>
      <c r="J26" s="103"/>
      <c r="K26" s="105"/>
      <c r="L26" s="103"/>
      <c r="M26" s="103"/>
      <c r="N26" s="88"/>
      <c r="O26" s="46">
        <f t="shared" si="2"/>
        <v>2400</v>
      </c>
      <c r="P26" s="62">
        <v>2400</v>
      </c>
      <c r="Q26" s="114"/>
      <c r="R26" s="48">
        <f t="shared" ref="R26:R34" si="15">D26*Q26</f>
        <v>0</v>
      </c>
      <c r="S26" s="49" t="str">
        <f t="shared" ref="S26:S34" si="16">IF(ISNUMBER(Q26), IF(Q26&gt;P26,"NEVYHOVUJE","VYHOVUJE")," ")</f>
        <v xml:space="preserve"> </v>
      </c>
      <c r="T26" s="86"/>
      <c r="U26" s="86"/>
    </row>
    <row r="27" spans="2:21" ht="27" customHeight="1" x14ac:dyDescent="0.25">
      <c r="B27" s="59">
        <v>21</v>
      </c>
      <c r="C27" s="67" t="s">
        <v>59</v>
      </c>
      <c r="D27" s="60">
        <v>1</v>
      </c>
      <c r="E27" s="61" t="s">
        <v>32</v>
      </c>
      <c r="F27" s="67" t="s">
        <v>74</v>
      </c>
      <c r="G27" s="110"/>
      <c r="H27" s="45" t="str">
        <f t="shared" si="0"/>
        <v>NE</v>
      </c>
      <c r="I27" s="108"/>
      <c r="J27" s="103"/>
      <c r="K27" s="105"/>
      <c r="L27" s="103"/>
      <c r="M27" s="103"/>
      <c r="N27" s="88"/>
      <c r="O27" s="46">
        <f t="shared" si="2"/>
        <v>1750</v>
      </c>
      <c r="P27" s="62">
        <v>1750</v>
      </c>
      <c r="Q27" s="114"/>
      <c r="R27" s="48">
        <f t="shared" si="15"/>
        <v>0</v>
      </c>
      <c r="S27" s="49" t="str">
        <f t="shared" si="16"/>
        <v xml:space="preserve"> </v>
      </c>
      <c r="T27" s="86"/>
      <c r="U27" s="86"/>
    </row>
    <row r="28" spans="2:21" ht="27" customHeight="1" x14ac:dyDescent="0.25">
      <c r="B28" s="59">
        <v>22</v>
      </c>
      <c r="C28" s="67" t="s">
        <v>60</v>
      </c>
      <c r="D28" s="60">
        <v>1</v>
      </c>
      <c r="E28" s="61" t="s">
        <v>32</v>
      </c>
      <c r="F28" s="67" t="s">
        <v>75</v>
      </c>
      <c r="G28" s="110"/>
      <c r="H28" s="45" t="str">
        <f t="shared" si="0"/>
        <v>ANO</v>
      </c>
      <c r="I28" s="108"/>
      <c r="J28" s="103"/>
      <c r="K28" s="105"/>
      <c r="L28" s="103"/>
      <c r="M28" s="103"/>
      <c r="N28" s="88"/>
      <c r="O28" s="46">
        <f t="shared" si="2"/>
        <v>2050</v>
      </c>
      <c r="P28" s="62">
        <v>2050</v>
      </c>
      <c r="Q28" s="114"/>
      <c r="R28" s="48">
        <f t="shared" si="15"/>
        <v>0</v>
      </c>
      <c r="S28" s="49" t="str">
        <f t="shared" si="16"/>
        <v xml:space="preserve"> </v>
      </c>
      <c r="T28" s="86"/>
      <c r="U28" s="86"/>
    </row>
    <row r="29" spans="2:21" ht="27" customHeight="1" x14ac:dyDescent="0.25">
      <c r="B29" s="59">
        <v>23</v>
      </c>
      <c r="C29" s="67" t="s">
        <v>61</v>
      </c>
      <c r="D29" s="60">
        <v>1</v>
      </c>
      <c r="E29" s="61" t="s">
        <v>32</v>
      </c>
      <c r="F29" s="67" t="s">
        <v>75</v>
      </c>
      <c r="G29" s="110"/>
      <c r="H29" s="45" t="str">
        <f t="shared" si="0"/>
        <v>ANO</v>
      </c>
      <c r="I29" s="108"/>
      <c r="J29" s="103"/>
      <c r="K29" s="105"/>
      <c r="L29" s="103"/>
      <c r="M29" s="103"/>
      <c r="N29" s="88"/>
      <c r="O29" s="46">
        <f t="shared" si="2"/>
        <v>2050</v>
      </c>
      <c r="P29" s="62">
        <v>2050</v>
      </c>
      <c r="Q29" s="114"/>
      <c r="R29" s="48">
        <f t="shared" si="15"/>
        <v>0</v>
      </c>
      <c r="S29" s="49" t="str">
        <f t="shared" si="16"/>
        <v xml:space="preserve"> </v>
      </c>
      <c r="T29" s="86"/>
      <c r="U29" s="86"/>
    </row>
    <row r="30" spans="2:21" ht="27" customHeight="1" x14ac:dyDescent="0.25">
      <c r="B30" s="59">
        <v>24</v>
      </c>
      <c r="C30" s="67" t="s">
        <v>62</v>
      </c>
      <c r="D30" s="60">
        <v>1</v>
      </c>
      <c r="E30" s="61" t="s">
        <v>32</v>
      </c>
      <c r="F30" s="67" t="s">
        <v>75</v>
      </c>
      <c r="G30" s="110"/>
      <c r="H30" s="45" t="str">
        <f t="shared" si="0"/>
        <v>ANO</v>
      </c>
      <c r="I30" s="108"/>
      <c r="J30" s="103"/>
      <c r="K30" s="105"/>
      <c r="L30" s="103"/>
      <c r="M30" s="103"/>
      <c r="N30" s="88"/>
      <c r="O30" s="46">
        <f t="shared" si="2"/>
        <v>2050</v>
      </c>
      <c r="P30" s="62">
        <v>2050</v>
      </c>
      <c r="Q30" s="114"/>
      <c r="R30" s="48">
        <f t="shared" si="15"/>
        <v>0</v>
      </c>
      <c r="S30" s="49" t="str">
        <f t="shared" si="16"/>
        <v xml:space="preserve"> </v>
      </c>
      <c r="T30" s="86"/>
      <c r="U30" s="86"/>
    </row>
    <row r="31" spans="2:21" ht="27" customHeight="1" x14ac:dyDescent="0.25">
      <c r="B31" s="59">
        <v>25</v>
      </c>
      <c r="C31" s="67" t="s">
        <v>63</v>
      </c>
      <c r="D31" s="60">
        <v>1</v>
      </c>
      <c r="E31" s="61" t="s">
        <v>32</v>
      </c>
      <c r="F31" s="67" t="s">
        <v>71</v>
      </c>
      <c r="G31" s="110"/>
      <c r="H31" s="45" t="str">
        <f t="shared" si="0"/>
        <v>ANO</v>
      </c>
      <c r="I31" s="108"/>
      <c r="J31" s="103"/>
      <c r="K31" s="105"/>
      <c r="L31" s="103"/>
      <c r="M31" s="103"/>
      <c r="N31" s="88"/>
      <c r="O31" s="46">
        <f t="shared" si="2"/>
        <v>4600</v>
      </c>
      <c r="P31" s="62">
        <v>4600</v>
      </c>
      <c r="Q31" s="114"/>
      <c r="R31" s="48">
        <f t="shared" si="15"/>
        <v>0</v>
      </c>
      <c r="S31" s="49" t="str">
        <f t="shared" si="16"/>
        <v xml:space="preserve"> </v>
      </c>
      <c r="T31" s="86"/>
      <c r="U31" s="86"/>
    </row>
    <row r="32" spans="2:21" ht="27" customHeight="1" x14ac:dyDescent="0.25">
      <c r="B32" s="59">
        <v>26</v>
      </c>
      <c r="C32" s="67" t="s">
        <v>64</v>
      </c>
      <c r="D32" s="60">
        <v>1</v>
      </c>
      <c r="E32" s="61" t="s">
        <v>32</v>
      </c>
      <c r="F32" s="67" t="s">
        <v>71</v>
      </c>
      <c r="G32" s="110"/>
      <c r="H32" s="45" t="str">
        <f t="shared" si="0"/>
        <v>ANO</v>
      </c>
      <c r="I32" s="108"/>
      <c r="J32" s="103"/>
      <c r="K32" s="105"/>
      <c r="L32" s="103"/>
      <c r="M32" s="103"/>
      <c r="N32" s="88"/>
      <c r="O32" s="46">
        <f t="shared" si="2"/>
        <v>4600</v>
      </c>
      <c r="P32" s="62">
        <v>4600</v>
      </c>
      <c r="Q32" s="114"/>
      <c r="R32" s="48">
        <f t="shared" si="15"/>
        <v>0</v>
      </c>
      <c r="S32" s="49" t="str">
        <f t="shared" si="16"/>
        <v xml:space="preserve"> </v>
      </c>
      <c r="T32" s="86"/>
      <c r="U32" s="86"/>
    </row>
    <row r="33" spans="2:21" ht="27" customHeight="1" thickBot="1" x14ac:dyDescent="0.3">
      <c r="B33" s="59">
        <v>27</v>
      </c>
      <c r="C33" s="67" t="s">
        <v>65</v>
      </c>
      <c r="D33" s="60">
        <v>1</v>
      </c>
      <c r="E33" s="61" t="s">
        <v>32</v>
      </c>
      <c r="F33" s="67" t="s">
        <v>71</v>
      </c>
      <c r="G33" s="110"/>
      <c r="H33" s="68" t="str">
        <f t="shared" si="0"/>
        <v>ANO</v>
      </c>
      <c r="I33" s="108"/>
      <c r="J33" s="103"/>
      <c r="K33" s="105"/>
      <c r="L33" s="103"/>
      <c r="M33" s="103"/>
      <c r="N33" s="88"/>
      <c r="O33" s="69">
        <f t="shared" si="2"/>
        <v>4600</v>
      </c>
      <c r="P33" s="62">
        <v>4600</v>
      </c>
      <c r="Q33" s="114"/>
      <c r="R33" s="70">
        <f t="shared" si="15"/>
        <v>0</v>
      </c>
      <c r="S33" s="71" t="str">
        <f t="shared" si="16"/>
        <v xml:space="preserve"> </v>
      </c>
      <c r="T33" s="86"/>
      <c r="U33" s="86"/>
    </row>
    <row r="34" spans="2:21" ht="96.75" customHeight="1" thickBot="1" x14ac:dyDescent="0.3">
      <c r="B34" s="72">
        <v>28</v>
      </c>
      <c r="C34" s="73" t="s">
        <v>33</v>
      </c>
      <c r="D34" s="74">
        <v>3</v>
      </c>
      <c r="E34" s="75" t="s">
        <v>32</v>
      </c>
      <c r="F34" s="76" t="s">
        <v>76</v>
      </c>
      <c r="G34" s="111"/>
      <c r="H34" s="77" t="str">
        <f t="shared" si="0"/>
        <v>NE</v>
      </c>
      <c r="I34" s="78" t="s">
        <v>28</v>
      </c>
      <c r="J34" s="78" t="s">
        <v>34</v>
      </c>
      <c r="K34" s="79"/>
      <c r="L34" s="78" t="s">
        <v>37</v>
      </c>
      <c r="M34" s="78" t="s">
        <v>38</v>
      </c>
      <c r="N34" s="80" t="s">
        <v>30</v>
      </c>
      <c r="O34" s="81">
        <f t="shared" si="2"/>
        <v>900</v>
      </c>
      <c r="P34" s="82">
        <v>300</v>
      </c>
      <c r="Q34" s="115"/>
      <c r="R34" s="83">
        <f t="shared" si="15"/>
        <v>0</v>
      </c>
      <c r="S34" s="84" t="str">
        <f t="shared" si="16"/>
        <v xml:space="preserve"> </v>
      </c>
      <c r="T34" s="75"/>
      <c r="U34" s="75" t="s">
        <v>13</v>
      </c>
    </row>
    <row r="35" spans="2:21" ht="16.5" thickTop="1" thickBot="1" x14ac:dyDescent="0.3">
      <c r="C35"/>
      <c r="D35"/>
      <c r="E35"/>
      <c r="F35"/>
      <c r="G35"/>
      <c r="H35"/>
      <c r="I35"/>
      <c r="J35"/>
      <c r="N35"/>
      <c r="O35"/>
      <c r="R35" s="41"/>
    </row>
    <row r="36" spans="2:21" ht="60.75" customHeight="1" thickTop="1" thickBot="1" x14ac:dyDescent="0.3">
      <c r="B36" s="96" t="s">
        <v>15</v>
      </c>
      <c r="C36" s="97"/>
      <c r="D36" s="97"/>
      <c r="E36" s="97"/>
      <c r="F36" s="97"/>
      <c r="G36" s="97"/>
      <c r="H36" s="63"/>
      <c r="I36" s="25"/>
      <c r="J36" s="25"/>
      <c r="K36" s="25"/>
      <c r="L36" s="11"/>
      <c r="M36" s="11"/>
      <c r="N36" s="26"/>
      <c r="O36" s="26"/>
      <c r="P36" s="27" t="s">
        <v>11</v>
      </c>
      <c r="Q36" s="98" t="s">
        <v>12</v>
      </c>
      <c r="R36" s="99"/>
      <c r="S36" s="100"/>
      <c r="T36" s="20"/>
      <c r="U36" s="28"/>
    </row>
    <row r="37" spans="2:21" ht="33.75" customHeight="1" thickTop="1" thickBot="1" x14ac:dyDescent="0.3">
      <c r="B37" s="91" t="s">
        <v>16</v>
      </c>
      <c r="C37" s="92"/>
      <c r="D37" s="92"/>
      <c r="E37" s="92"/>
      <c r="F37" s="92"/>
      <c r="G37" s="92"/>
      <c r="H37" s="34"/>
      <c r="I37" s="29"/>
      <c r="L37" s="9"/>
      <c r="M37" s="9"/>
      <c r="N37" s="30"/>
      <c r="O37" s="30"/>
      <c r="P37" s="31">
        <f>SUM(O7:O34)</f>
        <v>98430</v>
      </c>
      <c r="Q37" s="93">
        <f>SUM(R7:R34)</f>
        <v>0</v>
      </c>
      <c r="R37" s="94"/>
      <c r="S37" s="95"/>
    </row>
    <row r="38" spans="2:21" ht="14.25" customHeight="1" thickTop="1" x14ac:dyDescent="0.25"/>
    <row r="39" spans="2:21" ht="14.25" customHeight="1" x14ac:dyDescent="0.25">
      <c r="B39" s="37"/>
    </row>
    <row r="40" spans="2:21" ht="14.25" customHeight="1" x14ac:dyDescent="0.25">
      <c r="B40" s="38"/>
      <c r="C40" s="37"/>
    </row>
    <row r="41" spans="2:21" ht="14.25" customHeight="1" x14ac:dyDescent="0.25"/>
    <row r="42" spans="2:21" ht="14.25" customHeight="1" x14ac:dyDescent="0.25"/>
    <row r="43" spans="2:21" ht="14.25" customHeight="1" x14ac:dyDescent="0.25"/>
    <row r="44" spans="2:21" ht="14.25" customHeight="1" x14ac:dyDescent="0.25"/>
    <row r="45" spans="2:21" ht="14.25" customHeight="1" x14ac:dyDescent="0.25"/>
    <row r="46" spans="2:21" ht="14.25" customHeight="1" x14ac:dyDescent="0.25"/>
    <row r="47" spans="2:21" ht="14.25" customHeight="1" x14ac:dyDescent="0.25"/>
    <row r="48" spans="2:21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</sheetData>
  <sheetProtection algorithmName="SHA-512" hashValue="BUoTBaZjUilWE0iJvXBjfVCD7EE3C6tHI86KCWCZh6JsME/fnxAiBJJCVfkMoJ2ioe1D5Hl9xyLKHZo974pOrQ==" saltValue="TeTakrjit2EyQrMX8sDppg==" spinCount="100000" sheet="1" objects="1" scenarios="1"/>
  <mergeCells count="14">
    <mergeCell ref="B1:C1"/>
    <mergeCell ref="B37:G37"/>
    <mergeCell ref="Q37:S37"/>
    <mergeCell ref="B36:G36"/>
    <mergeCell ref="Q36:S36"/>
    <mergeCell ref="G3:N3"/>
    <mergeCell ref="M7:M33"/>
    <mergeCell ref="L7:L33"/>
    <mergeCell ref="K7:K33"/>
    <mergeCell ref="J7:J33"/>
    <mergeCell ref="I7:I33"/>
    <mergeCell ref="U7:U33"/>
    <mergeCell ref="T7:T33"/>
    <mergeCell ref="N7:N33"/>
  </mergeCells>
  <conditionalFormatting sqref="B7:B34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34">
    <cfRule type="containsBlanks" dxfId="9" priority="2">
      <formula>LEN(TRIM(D7))=0</formula>
    </cfRule>
  </conditionalFormatting>
  <conditionalFormatting sqref="Q7:Q34 G7:G34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34">
    <cfRule type="notContainsBlanks" dxfId="5" priority="29">
      <formula>LEN(TRIM(G7))&gt;0</formula>
    </cfRule>
  </conditionalFormatting>
  <conditionalFormatting sqref="H7:H34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34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34" xr:uid="{00000000-0002-0000-0000-000001000000}">
      <formula1>"ANO,NE"</formula1>
    </dataValidation>
    <dataValidation type="list" showInputMessage="1" showErrorMessage="1" sqref="E7:E34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2023-09-07T08:48:20Z</cp:lastPrinted>
  <dcterms:created xsi:type="dcterms:W3CDTF">2014-03-05T12:43:32Z</dcterms:created>
  <dcterms:modified xsi:type="dcterms:W3CDTF">2024-04-26T12:12:57Z</dcterms:modified>
</cp:coreProperties>
</file>