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5\1 výzva\"/>
    </mc:Choice>
  </mc:AlternateContent>
  <xr:revisionPtr revIDLastSave="0" documentId="13_ncr:1_{0AFD31A4-B47B-42C9-B1E5-7355EEB178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Q11" i="1" l="1"/>
  <c r="T7" i="1"/>
  <c r="R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<sst xmlns="http://schemas.openxmlformats.org/spreadsheetml/2006/main" count="44" uniqueCount="42">
  <si>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</si>
  <si>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</si>
  <si>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</si>
  <si>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</si>
  <si>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</si>
  <si>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</si>
  <si>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</si>
  <si>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</si>
  <si>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</si>
  <si>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</si>
  <si>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</si>
  <si>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30236200-4 - Zařízení pro zpracovávání dat</t>
  </si>
  <si>
    <t>32422000-7 - Síťové komponenty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</si>
  <si>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</si>
  <si>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</si>
  <si>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</si>
  <si>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</si>
  <si>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</si>
  <si>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</si>
  <si>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</si>
  <si>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</si>
  <si>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</si>
  <si>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</si>
  <si>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</si>
  <si>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</si>
  <si>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</si>
  <si>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</si>
  <si>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</si>
  <si>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</si>
  <si>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</si>
  <si>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</si>
  <si>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</si>
  <si>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</si>
  <si>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065 - 2024 </t>
  </si>
  <si>
    <t>Firewall nové generace</t>
  </si>
  <si>
    <t>Systém pro zpracování a korelaci logů</t>
  </si>
  <si>
    <t>Pokud financováno z projektových prostředků, pak ŘEŠITEL uvede: NÁZEV A ČÍSLO DOTAČNÍHO PROJEKTU</t>
  </si>
  <si>
    <t>120 dní</t>
  </si>
  <si>
    <t>Ing. Martin Šimek, Ph.D.,
Tel.: 37763 2834,
606 098 303</t>
  </si>
  <si>
    <t>Univerzitní 20, 
301 00 Plzeň,
Centrum informatizace a výpočetní techniky, 
místnost UI 420</t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</si>
  <si>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(III.)-065-2024.pdf</t>
    </r>
  </si>
  <si>
    <r>
      <t xml:space="preserve">Viz 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technická specifikace_VT (III.)-065-2024.pdf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</si>
</sst>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1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8.85546875" style="1" customWidth="1"/>
    <col min="4" max="4" width="12.28515625" style="2" customWidth="1"/>
    <col min="5" max="5" width="10.5703125" style="3" customWidth="1"/>
    <col min="6" max="6" width="72.28515625" style="1" customWidth="1"/>
    <col min="7" max="7" width="32.140625" style="4" customWidth="1"/>
    <col min="8" max="8" width="31.42578125" style="4" customWidth="1"/>
    <col min="9" max="9" width="24.5703125" style="4" customWidth="1"/>
    <col min="10" max="10" width="16.140625" style="1" customWidth="1"/>
    <col min="11" max="11" width="27.85546875" hidden="1" customWidth="1"/>
    <col min="12" max="12" width="51.7109375" customWidth="1"/>
    <col min="13" max="13" width="28.285156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22" hidden="1" customWidth="1"/>
    <col min="22" max="22" width="50.140625" style="5" customWidth="1"/>
  </cols>
  <sheetData>
    <row r="1" spans="1:22" ht="40.9" customHeight="1" x14ac:dyDescent="0.25">
      <c r="B1" s="62" t="s">
        <v>33</v>
      </c>
      <c r="C1" s="63"/>
      <c r="D1" s="63"/>
      <c r="E1"/>
      <c r="G1" s="41"/>
      <c r="V1"/>
    </row>
    <row r="2" spans="1:22" ht="17.25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32</v>
      </c>
      <c r="P6" s="34" t="s">
        <v>21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22</v>
      </c>
      <c r="V6" s="34" t="s">
        <v>23</v>
      </c>
    </row>
    <row r="7" spans="1:22" ht="65.25" customHeight="1" thickTop="1" x14ac:dyDescent="0.25">
      <c r="A7" s="20"/>
      <c r="B7" s="42">
        <v>1</v>
      </c>
      <c r="C7" s="43" t="s">
        <v>34</v>
      </c>
      <c r="D7" s="44">
        <v>2</v>
      </c>
      <c r="E7" s="45" t="s">
        <v>28</v>
      </c>
      <c r="F7" s="68" t="s">
        <v>40</v>
      </c>
      <c r="G7" s="92"/>
      <c r="H7" s="93"/>
      <c r="I7" s="86" t="s">
        <v>31</v>
      </c>
      <c r="J7" s="88" t="s">
        <v>29</v>
      </c>
      <c r="K7" s="72"/>
      <c r="L7" s="70" t="s">
        <v>41</v>
      </c>
      <c r="M7" s="68" t="s">
        <v>38</v>
      </c>
      <c r="N7" s="68" t="s">
        <v>39</v>
      </c>
      <c r="O7" s="75" t="s">
        <v>37</v>
      </c>
      <c r="P7" s="46">
        <f>D7*Q7</f>
        <v>5922000</v>
      </c>
      <c r="Q7" s="47">
        <v>2961000</v>
      </c>
      <c r="R7" s="96"/>
      <c r="S7" s="48">
        <f>D7*R7</f>
        <v>0</v>
      </c>
      <c r="T7" s="49" t="str">
        <f t="shared" ref="T7" si="0">IF(ISNUMBER(R7), IF(R7&gt;Q7,"NEVYHOVUJE","VYHOVUJE")," ")</f>
        <v xml:space="preserve"> </v>
      </c>
      <c r="U7" s="90"/>
      <c r="V7" s="58" t="s">
        <v>12</v>
      </c>
    </row>
    <row r="8" spans="1:22" ht="65.25" customHeight="1" thickBot="1" x14ac:dyDescent="0.3">
      <c r="A8" s="20"/>
      <c r="B8" s="50">
        <v>2</v>
      </c>
      <c r="C8" s="51" t="s">
        <v>35</v>
      </c>
      <c r="D8" s="52">
        <v>1</v>
      </c>
      <c r="E8" s="53" t="s">
        <v>28</v>
      </c>
      <c r="F8" s="74"/>
      <c r="G8" s="94"/>
      <c r="H8" s="95"/>
      <c r="I8" s="87"/>
      <c r="J8" s="89"/>
      <c r="K8" s="73"/>
      <c r="L8" s="71"/>
      <c r="M8" s="69"/>
      <c r="N8" s="69"/>
      <c r="O8" s="76"/>
      <c r="P8" s="54">
        <f>D8*Q8</f>
        <v>1578000</v>
      </c>
      <c r="Q8" s="55">
        <v>1578000</v>
      </c>
      <c r="R8" s="97"/>
      <c r="S8" s="56">
        <f>D8*R8</f>
        <v>0</v>
      </c>
      <c r="T8" s="57" t="str">
        <f t="shared" ref="T8" si="1">IF(ISNUMBER(R8), IF(R8&gt;Q8,"NEVYHOVUJE","VYHOVUJE")," ")</f>
        <v xml:space="preserve"> </v>
      </c>
      <c r="U8" s="91"/>
      <c r="V8" s="59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4" t="s">
        <v>27</v>
      </c>
      <c r="C10" s="84"/>
      <c r="D10" s="84"/>
      <c r="E10" s="84"/>
      <c r="F10" s="84"/>
      <c r="G10" s="84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1" t="s">
        <v>10</v>
      </c>
      <c r="S10" s="82"/>
      <c r="T10" s="83"/>
      <c r="U10" s="24"/>
      <c r="V10" s="25"/>
    </row>
    <row r="11" spans="1:22" ht="50.45" customHeight="1" thickTop="1" thickBot="1" x14ac:dyDescent="0.3">
      <c r="B11" s="85" t="s">
        <v>26</v>
      </c>
      <c r="C11" s="85"/>
      <c r="D11" s="85"/>
      <c r="E11" s="85"/>
      <c r="F11" s="85"/>
      <c r="G11" s="85"/>
      <c r="H11" s="85"/>
      <c r="I11" s="26"/>
      <c r="L11" s="9"/>
      <c r="M11" s="9"/>
      <c r="N11" s="9"/>
      <c r="O11" s="27"/>
      <c r="P11" s="27"/>
      <c r="Q11" s="28">
        <f>SUM(P7:P8)</f>
        <v>7500000</v>
      </c>
      <c r="R11" s="78">
        <f>SUM(S7:S8)</f>
        <v>0</v>
      </c>
      <c r="S11" s="79"/>
      <c r="T11" s="80"/>
    </row>
    <row r="12" spans="1:22" ht="15.75" thickTop="1" x14ac:dyDescent="0.25">
      <c r="B12" s="77" t="s">
        <v>30</v>
      </c>
      <c r="C12" s="77"/>
      <c r="D12" s="77"/>
      <c r="E12" s="77"/>
      <c r="F12" s="77"/>
      <c r="G12" s="77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1"/>
      <c r="H16" s="6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1"/>
      <c r="H97" s="61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0C0fZ+hLyR00TYL2zgOoZEmaD2V5BXvEu5vMX82jjtlAdnmb1k2PoeU0V5DQng/+1CUJiH6wYyT3THYsrJvMpg==" saltValue="LK1j9HK5+jRchGVeJ5mYQw==" spinCount="100000" sheet="1" objects="1" scenarios="1"/>
  <mergeCells count="17">
    <mergeCell ref="O7:O8"/>
    <mergeCell ref="B12:G12"/>
    <mergeCell ref="R11:T11"/>
    <mergeCell ref="R10:T10"/>
    <mergeCell ref="B10:G10"/>
    <mergeCell ref="B11:H11"/>
    <mergeCell ref="I7:I8"/>
    <mergeCell ref="J7:J8"/>
    <mergeCell ref="U7:U8"/>
    <mergeCell ref="B1:D1"/>
    <mergeCell ref="G5:H5"/>
    <mergeCell ref="G2:N3"/>
    <mergeCell ref="M7:M8"/>
    <mergeCell ref="N7:N8"/>
    <mergeCell ref="L7:L8"/>
    <mergeCell ref="K7:K8"/>
    <mergeCell ref="F7:F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2024-04-18T10:32:43Z</cp:lastPrinted>
  <dcterms:created xsi:type="dcterms:W3CDTF">2014-03-05T12:43:32Z</dcterms:created>
  <dcterms:modified xsi:type="dcterms:W3CDTF">2024-04-19T07:20:59Z</dcterms:modified>
</cp:coreProperties>
</file>