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D:\_DOC\23 11 21 - Chodské nám\vysvětlení ZD\"/>
    </mc:Choice>
  </mc:AlternateContent>
  <xr:revisionPtr revIDLastSave="0" documentId="8_{DC29AA6F-52FD-4880-9CE4-6CC444DF47E2}" xr6:coauthVersionLast="47" xr6:coauthVersionMax="47" xr10:uidLastSave="{00000000-0000-0000-0000-000000000000}"/>
  <bookViews>
    <workbookView xWindow="-120" yWindow="-120" windowWidth="29040" windowHeight="17640" activeTab="4" xr2:uid="{00000000-000D-0000-FFFF-FFFF00000000}"/>
  </bookViews>
  <sheets>
    <sheet name="Vysvětlení ZD (4)" sheetId="42" r:id="rId1"/>
    <sheet name="Komise § 42" sheetId="11" r:id="rId2"/>
    <sheet name="Dotazy k ZD" sheetId="39" r:id="rId3"/>
    <sheet name="Vysvětlení ZD (1)" sheetId="41" r:id="rId4"/>
    <sheet name="Vysvětlení ZD (2)" sheetId="40" r:id="rId5"/>
    <sheet name="Vysvětlení ZD" sheetId="31" r:id="rId6"/>
    <sheet name="Prohlídka" sheetId="33" r:id="rId7"/>
    <sheet name="prohlášení § 44" sheetId="15" r:id="rId8"/>
    <sheet name="Seznam podaných nabídek" sheetId="13" r:id="rId9"/>
    <sheet name="Otevírání § 110" sheetId="14" r:id="rId10"/>
    <sheet name="Otevírání § 110 (Anonym)" sheetId="36" r:id="rId11"/>
    <sheet name="Hodnocení § 119" sheetId="10" r:id="rId12"/>
    <sheet name="Výzva dle § 46" sheetId="28" r:id="rId13"/>
    <sheet name="Střet zájmů - vybraný dodavatel" sheetId="37" r:id="rId14"/>
    <sheet name="Střet zájmů - NPO" sheetId="38" r:id="rId15"/>
    <sheet name="Výběr - § 122 a 50 - ZPŘ " sheetId="21" r:id="rId16"/>
    <sheet name="Výběr  § 122 a 123 - OŘ" sheetId="9" r:id="rId17"/>
    <sheet name="Výzva dle § 122" sheetId="34" r:id="rId18"/>
    <sheet name="Vzdání se námitek" sheetId="35" r:id="rId19"/>
    <sheet name="Písemná zpráva § 217" sheetId="8" r:id="rId20"/>
    <sheet name="Zrušení ZŘ" sheetId="25" r:id="rId21"/>
    <sheet name="Vyloučení § 48" sheetId="19" r:id="rId22"/>
    <sheet name="Vyloučení § 48 (2) " sheetId="20" r:id="rId23"/>
    <sheet name="Záznam - tel." sheetId="26" r:id="rId24"/>
    <sheet name="Spis - evidence" sheetId="17" r:id="rId25"/>
    <sheet name="ozn. o ukončení ZŘ" sheetId="32" r:id="rId26"/>
    <sheet name="Technici" sheetId="29" r:id="rId27"/>
    <sheet name="Dodavatelé" sheetId="30" r:id="rId28"/>
  </sheets>
  <definedNames>
    <definedName name="_xlnm._FilterDatabase" localSheetId="27" hidden="1">Dodavatelé!$B$2:$E$2</definedName>
    <definedName name="_xlnm._FilterDatabase" localSheetId="11" hidden="1">'Hodnocení § 119'!$A$46:$F$56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42" l="1"/>
  <c r="E13" i="42"/>
  <c r="D12" i="42"/>
  <c r="D11" i="42"/>
  <c r="E10" i="42"/>
  <c r="A10" i="42"/>
  <c r="A9" i="42"/>
  <c r="E7" i="42"/>
  <c r="F6" i="42"/>
  <c r="B6" i="42"/>
  <c r="D5" i="42"/>
  <c r="D4" i="42"/>
  <c r="D3" i="42"/>
  <c r="N24" i="39"/>
  <c r="N26" i="39"/>
  <c r="E14" i="41"/>
  <c r="E13" i="41"/>
  <c r="D12" i="41"/>
  <c r="D11" i="41"/>
  <c r="E10" i="41"/>
  <c r="A10" i="41"/>
  <c r="A9" i="41"/>
  <c r="E7" i="41"/>
  <c r="F6" i="41"/>
  <c r="B6" i="41"/>
  <c r="D5" i="41"/>
  <c r="D4" i="41"/>
  <c r="D3" i="41"/>
  <c r="E14" i="40" l="1"/>
  <c r="E13" i="40"/>
  <c r="D12" i="40"/>
  <c r="D11" i="40"/>
  <c r="E10" i="40"/>
  <c r="A10" i="40"/>
  <c r="A9" i="40"/>
  <c r="E7" i="40"/>
  <c r="F6" i="40"/>
  <c r="B6" i="40"/>
  <c r="D5" i="40"/>
  <c r="D4" i="40"/>
  <c r="D3" i="40"/>
  <c r="F18" i="38"/>
  <c r="E18" i="38"/>
  <c r="D18" i="38"/>
  <c r="C18" i="38"/>
  <c r="B18" i="38"/>
  <c r="A18" i="38"/>
  <c r="E14" i="38"/>
  <c r="D12" i="38"/>
  <c r="D11" i="38"/>
  <c r="E10" i="38"/>
  <c r="A10" i="38"/>
  <c r="A9" i="38"/>
  <c r="B6" i="38"/>
  <c r="D5" i="38"/>
  <c r="D4" i="38"/>
  <c r="D3" i="38"/>
  <c r="F18" i="37"/>
  <c r="E18" i="37"/>
  <c r="D18" i="37"/>
  <c r="C18" i="37"/>
  <c r="B18" i="37"/>
  <c r="A18" i="37"/>
  <c r="E14" i="37"/>
  <c r="D12" i="37"/>
  <c r="D11" i="37"/>
  <c r="E10" i="37"/>
  <c r="A10" i="37"/>
  <c r="A9" i="37"/>
  <c r="B6" i="37"/>
  <c r="D5" i="37"/>
  <c r="D4" i="37"/>
  <c r="D3" i="37"/>
  <c r="F38" i="36"/>
  <c r="F37" i="36"/>
  <c r="F36" i="36"/>
  <c r="F35" i="36"/>
  <c r="F34" i="36"/>
  <c r="F33" i="36"/>
  <c r="F32" i="36"/>
  <c r="F31" i="36"/>
  <c r="F30" i="36"/>
  <c r="F29" i="36"/>
  <c r="A38" i="36"/>
  <c r="A37" i="36"/>
  <c r="A36" i="36"/>
  <c r="A35" i="36"/>
  <c r="A34" i="36"/>
  <c r="A33" i="36"/>
  <c r="A32" i="36"/>
  <c r="A31" i="36"/>
  <c r="A30" i="36"/>
  <c r="A29" i="36"/>
  <c r="A21" i="36"/>
  <c r="A45" i="36" s="1"/>
  <c r="F17" i="36"/>
  <c r="F16" i="36"/>
  <c r="E14" i="36"/>
  <c r="D12" i="36"/>
  <c r="D11" i="36"/>
  <c r="E10" i="36"/>
  <c r="A10" i="36"/>
  <c r="A9" i="36"/>
  <c r="D5" i="36"/>
  <c r="D4" i="36"/>
  <c r="D3" i="36"/>
  <c r="F23" i="10" l="1"/>
  <c r="E23" i="10"/>
  <c r="B23" i="10"/>
  <c r="B72" i="10" s="1"/>
  <c r="A23" i="10"/>
  <c r="A72" i="10" s="1"/>
  <c r="F23" i="15"/>
  <c r="E23" i="15"/>
  <c r="B23" i="15"/>
  <c r="B34" i="15" s="1"/>
  <c r="A23" i="15"/>
  <c r="A34" i="15" s="1"/>
  <c r="A10" i="32" l="1"/>
  <c r="A10" i="17"/>
  <c r="A10" i="26"/>
  <c r="A10" i="20"/>
  <c r="A10" i="19"/>
  <c r="A10" i="25"/>
  <c r="A10" i="8"/>
  <c r="A10" i="35"/>
  <c r="A10" i="34"/>
  <c r="A10" i="9"/>
  <c r="A10" i="21"/>
  <c r="A10" i="28"/>
  <c r="A10" i="10"/>
  <c r="A10" i="14"/>
  <c r="A10" i="13"/>
  <c r="A10" i="15"/>
  <c r="A10" i="33"/>
  <c r="A10" i="31"/>
  <c r="E22" i="35"/>
  <c r="E14" i="35"/>
  <c r="D12" i="35"/>
  <c r="D11" i="35"/>
  <c r="E10" i="35"/>
  <c r="A9" i="35"/>
  <c r="B6" i="35"/>
  <c r="D5" i="35"/>
  <c r="D4" i="35"/>
  <c r="D3" i="35"/>
  <c r="E14" i="34"/>
  <c r="D12" i="34"/>
  <c r="D11" i="34"/>
  <c r="E10" i="34"/>
  <c r="A9" i="34"/>
  <c r="B6" i="34"/>
  <c r="D5" i="34"/>
  <c r="D4" i="34"/>
  <c r="D3" i="34"/>
  <c r="E21" i="33" l="1"/>
  <c r="E22" i="33"/>
  <c r="B22" i="33" l="1"/>
  <c r="A22" i="33"/>
  <c r="A21" i="33"/>
  <c r="E14" i="33"/>
  <c r="D12" i="33"/>
  <c r="D11" i="33"/>
  <c r="E10" i="33"/>
  <c r="A9" i="33"/>
  <c r="B6" i="33"/>
  <c r="D5" i="33"/>
  <c r="D4" i="33"/>
  <c r="D3" i="33"/>
  <c r="F22" i="10" l="1"/>
  <c r="E22" i="10"/>
  <c r="B22" i="10"/>
  <c r="B71" i="10" s="1"/>
  <c r="A22" i="10"/>
  <c r="A71" i="10" s="1"/>
  <c r="F21" i="10"/>
  <c r="E21" i="10"/>
  <c r="B21" i="10"/>
  <c r="B70" i="10" s="1"/>
  <c r="A21" i="10"/>
  <c r="A70" i="10" s="1"/>
  <c r="F20" i="10"/>
  <c r="E20" i="10"/>
  <c r="B20" i="10"/>
  <c r="B69" i="10" s="1"/>
  <c r="A20" i="10"/>
  <c r="A69" i="10" s="1"/>
  <c r="F22" i="15" l="1"/>
  <c r="E22" i="15"/>
  <c r="B22" i="15"/>
  <c r="B33" i="15" s="1"/>
  <c r="A22" i="15"/>
  <c r="A33" i="15" s="1"/>
  <c r="F21" i="15"/>
  <c r="E21" i="15"/>
  <c r="B21" i="15"/>
  <c r="B32" i="15" s="1"/>
  <c r="A21" i="15"/>
  <c r="A32" i="15" s="1"/>
  <c r="F20" i="15"/>
  <c r="E20" i="15"/>
  <c r="B20" i="15"/>
  <c r="B31" i="15" s="1"/>
  <c r="A20" i="15"/>
  <c r="A31" i="15" s="1"/>
  <c r="B18" i="11"/>
  <c r="E55" i="34" s="1"/>
  <c r="B21" i="33" l="1"/>
  <c r="A9" i="17"/>
  <c r="D4" i="9"/>
  <c r="D3" i="9"/>
  <c r="D4" i="21" l="1"/>
  <c r="D3" i="21"/>
  <c r="D4" i="17" l="1"/>
  <c r="D3" i="17"/>
  <c r="D4" i="26"/>
  <c r="D3" i="26"/>
  <c r="D4" i="20"/>
  <c r="D3" i="20"/>
  <c r="D4" i="19"/>
  <c r="D3" i="19"/>
  <c r="D4" i="25"/>
  <c r="D3" i="25"/>
  <c r="D4" i="8"/>
  <c r="D3" i="8"/>
  <c r="D4" i="32"/>
  <c r="D3" i="32"/>
  <c r="D4" i="28"/>
  <c r="D3" i="28"/>
  <c r="D4" i="10"/>
  <c r="D3" i="10"/>
  <c r="D4" i="14"/>
  <c r="D3" i="14"/>
  <c r="D4" i="13"/>
  <c r="D3" i="13"/>
  <c r="D4" i="15"/>
  <c r="D3" i="15"/>
  <c r="D5" i="31"/>
  <c r="D4" i="31"/>
  <c r="D3" i="31"/>
  <c r="E14" i="32"/>
  <c r="D12" i="32"/>
  <c r="D11" i="32"/>
  <c r="E10" i="32"/>
  <c r="A9" i="32"/>
  <c r="B6" i="32"/>
  <c r="D5" i="32"/>
  <c r="C31" i="14"/>
  <c r="B31" i="14" s="1"/>
  <c r="E30" i="13"/>
  <c r="D30" i="13"/>
  <c r="E29" i="13"/>
  <c r="D29" i="13"/>
  <c r="E28" i="13"/>
  <c r="D28" i="13"/>
  <c r="E27" i="13"/>
  <c r="D27" i="13"/>
  <c r="E26" i="13"/>
  <c r="D26" i="13"/>
  <c r="E25" i="13"/>
  <c r="D25" i="13"/>
  <c r="E24" i="13"/>
  <c r="D24" i="13"/>
  <c r="E23" i="13"/>
  <c r="D23" i="13"/>
  <c r="E22" i="13"/>
  <c r="D22" i="13"/>
  <c r="E21" i="13"/>
  <c r="D21" i="13"/>
  <c r="D11" i="31"/>
  <c r="B56" i="17" l="1"/>
  <c r="E23" i="26"/>
  <c r="F62" i="28"/>
  <c r="E67" i="28"/>
  <c r="B6" i="28"/>
  <c r="B6" i="10"/>
  <c r="B18" i="15"/>
  <c r="B6" i="13"/>
  <c r="E13" i="37" l="1"/>
  <c r="E13" i="38"/>
  <c r="E13" i="36"/>
  <c r="E13" i="35"/>
  <c r="E13" i="34"/>
  <c r="E13" i="32"/>
  <c r="E13" i="33"/>
  <c r="D5" i="21"/>
  <c r="D12" i="15"/>
  <c r="E10" i="15"/>
  <c r="E14" i="17"/>
  <c r="E13" i="17"/>
  <c r="D12" i="17"/>
  <c r="D11" i="17"/>
  <c r="E10" i="17"/>
  <c r="E14" i="19"/>
  <c r="E13" i="19"/>
  <c r="D12" i="19"/>
  <c r="D11" i="19"/>
  <c r="E10" i="19"/>
  <c r="E14" i="26"/>
  <c r="E13" i="26"/>
  <c r="D12" i="26"/>
  <c r="D11" i="26"/>
  <c r="E10" i="26"/>
  <c r="E14" i="20"/>
  <c r="E13" i="20"/>
  <c r="D12" i="20"/>
  <c r="D11" i="20"/>
  <c r="E10" i="20"/>
  <c r="E14" i="25"/>
  <c r="E13" i="25"/>
  <c r="D12" i="25"/>
  <c r="D11" i="25"/>
  <c r="E10" i="25"/>
  <c r="E14" i="8"/>
  <c r="E13" i="8"/>
  <c r="D12" i="8"/>
  <c r="D11" i="8"/>
  <c r="E10" i="8"/>
  <c r="E14" i="9"/>
  <c r="E13" i="9"/>
  <c r="D12" i="9"/>
  <c r="D11" i="9"/>
  <c r="E10" i="9"/>
  <c r="E14" i="21"/>
  <c r="E13" i="21"/>
  <c r="D12" i="21"/>
  <c r="D11" i="21"/>
  <c r="E10" i="21"/>
  <c r="E14" i="28"/>
  <c r="E13" i="28"/>
  <c r="D12" i="28"/>
  <c r="D11" i="28"/>
  <c r="E10" i="28"/>
  <c r="D12" i="10"/>
  <c r="D12" i="14"/>
  <c r="D12" i="13"/>
  <c r="E14" i="10"/>
  <c r="E13" i="10"/>
  <c r="D11" i="10"/>
  <c r="E10" i="10"/>
  <c r="E14" i="14"/>
  <c r="E13" i="14"/>
  <c r="D11" i="14"/>
  <c r="E10" i="14"/>
  <c r="E14" i="13"/>
  <c r="E13" i="13"/>
  <c r="D11" i="13"/>
  <c r="E10" i="13"/>
  <c r="D12" i="31"/>
  <c r="D11" i="15"/>
  <c r="E10" i="31"/>
  <c r="B40" i="15"/>
  <c r="E14" i="31"/>
  <c r="A9" i="31"/>
  <c r="E13" i="31"/>
  <c r="B6" i="31"/>
  <c r="E63" i="17"/>
  <c r="E62" i="17"/>
  <c r="D62" i="17"/>
  <c r="E61" i="17"/>
  <c r="D61" i="17"/>
  <c r="E60" i="17"/>
  <c r="E59" i="17"/>
  <c r="D59" i="17"/>
  <c r="E58" i="17"/>
  <c r="D58" i="17"/>
  <c r="E57" i="17"/>
  <c r="D57" i="17"/>
  <c r="E56" i="17"/>
  <c r="D56" i="17"/>
  <c r="E55" i="17"/>
  <c r="D55" i="17"/>
  <c r="E54" i="17"/>
  <c r="D54" i="17"/>
  <c r="E7" i="11"/>
  <c r="F6" i="11"/>
  <c r="B19" i="15"/>
  <c r="F63" i="17"/>
  <c r="D63" i="17"/>
  <c r="C63" i="17"/>
  <c r="A63" i="17"/>
  <c r="F62" i="17"/>
  <c r="C62" i="17"/>
  <c r="A62" i="17"/>
  <c r="F61" i="17"/>
  <c r="C61" i="17"/>
  <c r="A61" i="17"/>
  <c r="F60" i="17"/>
  <c r="D60" i="17"/>
  <c r="C60" i="17"/>
  <c r="A60" i="17"/>
  <c r="F59" i="17"/>
  <c r="C59" i="17"/>
  <c r="A59" i="17"/>
  <c r="F58" i="17"/>
  <c r="C58" i="17"/>
  <c r="A58" i="17"/>
  <c r="F57" i="17"/>
  <c r="C57" i="17"/>
  <c r="A57" i="17"/>
  <c r="F56" i="17"/>
  <c r="C56" i="17"/>
  <c r="A56" i="17"/>
  <c r="F55" i="17"/>
  <c r="C55" i="17"/>
  <c r="A55" i="17"/>
  <c r="F54" i="17"/>
  <c r="C54" i="17"/>
  <c r="A54" i="17"/>
  <c r="F6" i="38" l="1"/>
  <c r="F6" i="37"/>
  <c r="E7" i="38"/>
  <c r="E7" i="37"/>
  <c r="E7" i="35"/>
  <c r="E7" i="34"/>
  <c r="A52" i="34" s="1"/>
  <c r="F6" i="34"/>
  <c r="F6" i="35"/>
  <c r="E7" i="32"/>
  <c r="E7" i="33"/>
  <c r="F6" i="32"/>
  <c r="F6" i="33"/>
  <c r="E7" i="31"/>
  <c r="E7" i="28"/>
  <c r="E7" i="14"/>
  <c r="E7" i="13"/>
  <c r="F6" i="31"/>
  <c r="F6" i="28"/>
  <c r="F47" i="8"/>
  <c r="F46" i="8"/>
  <c r="F45" i="8"/>
  <c r="F44" i="8"/>
  <c r="F43" i="8"/>
  <c r="F42" i="8"/>
  <c r="F41" i="8"/>
  <c r="F40" i="8"/>
  <c r="F39" i="8"/>
  <c r="F38" i="8"/>
  <c r="A61" i="10" l="1"/>
  <c r="F40" i="10"/>
  <c r="F56" i="10" s="1"/>
  <c r="F39" i="10"/>
  <c r="F55" i="10" s="1"/>
  <c r="F38" i="10"/>
  <c r="F54" i="10" s="1"/>
  <c r="F37" i="10"/>
  <c r="F53" i="10" s="1"/>
  <c r="F36" i="10"/>
  <c r="F52" i="10" s="1"/>
  <c r="F35" i="10"/>
  <c r="F51" i="10" s="1"/>
  <c r="F34" i="10"/>
  <c r="F50" i="10" s="1"/>
  <c r="E38" i="14"/>
  <c r="E47" i="8" s="1"/>
  <c r="D38" i="14"/>
  <c r="D47" i="8" s="1"/>
  <c r="C38" i="14"/>
  <c r="A38" i="14"/>
  <c r="A47" i="8" s="1"/>
  <c r="E37" i="14"/>
  <c r="E46" i="8" s="1"/>
  <c r="D37" i="14"/>
  <c r="D46" i="8" s="1"/>
  <c r="C37" i="14"/>
  <c r="A37" i="14"/>
  <c r="A46" i="8" s="1"/>
  <c r="E36" i="14"/>
  <c r="E45" i="8" s="1"/>
  <c r="D36" i="14"/>
  <c r="D45" i="8" s="1"/>
  <c r="C36" i="14"/>
  <c r="A36" i="14"/>
  <c r="A45" i="8" s="1"/>
  <c r="E35" i="14"/>
  <c r="E44" i="8" s="1"/>
  <c r="D35" i="14"/>
  <c r="D44" i="8" s="1"/>
  <c r="C35" i="14"/>
  <c r="A35" i="14"/>
  <c r="A44" i="8" s="1"/>
  <c r="E34" i="14"/>
  <c r="E43" i="8" s="1"/>
  <c r="D34" i="14"/>
  <c r="D43" i="8" s="1"/>
  <c r="C34" i="14"/>
  <c r="A34" i="14"/>
  <c r="A43" i="8" s="1"/>
  <c r="E33" i="14"/>
  <c r="E42" i="8" s="1"/>
  <c r="D33" i="14"/>
  <c r="D42" i="8" s="1"/>
  <c r="C33" i="14"/>
  <c r="A33" i="14"/>
  <c r="A42" i="8" s="1"/>
  <c r="E32" i="14"/>
  <c r="E41" i="8" s="1"/>
  <c r="D32" i="14"/>
  <c r="D41" i="8" s="1"/>
  <c r="C32" i="14"/>
  <c r="A32" i="14"/>
  <c r="A41" i="8" s="1"/>
  <c r="F27" i="10"/>
  <c r="B27" i="10"/>
  <c r="C44" i="8" l="1"/>
  <c r="B35" i="14"/>
  <c r="B37" i="10" s="1"/>
  <c r="B53" i="10" s="1"/>
  <c r="C47" i="8"/>
  <c r="B38" i="14"/>
  <c r="B40" i="10" s="1"/>
  <c r="B56" i="10" s="1"/>
  <c r="C42" i="8"/>
  <c r="B33" i="14"/>
  <c r="B35" i="10" s="1"/>
  <c r="B51" i="10" s="1"/>
  <c r="C45" i="8"/>
  <c r="B36" i="14"/>
  <c r="B38" i="10" s="1"/>
  <c r="B54" i="10" s="1"/>
  <c r="C43" i="8"/>
  <c r="B34" i="14"/>
  <c r="B36" i="10" s="1"/>
  <c r="B52" i="10" s="1"/>
  <c r="C46" i="8"/>
  <c r="B37" i="14"/>
  <c r="B39" i="10" s="1"/>
  <c r="B55" i="10" s="1"/>
  <c r="C41" i="8"/>
  <c r="B32" i="14"/>
  <c r="B34" i="10" s="1"/>
  <c r="B50" i="10" s="1"/>
  <c r="A18" i="9"/>
  <c r="C37" i="10"/>
  <c r="C53" i="10" s="1"/>
  <c r="D36" i="10"/>
  <c r="D52" i="10" s="1"/>
  <c r="A34" i="10"/>
  <c r="C36" i="10"/>
  <c r="C52" i="10" s="1"/>
  <c r="A38" i="10"/>
  <c r="A35" i="10"/>
  <c r="E36" i="10"/>
  <c r="E52" i="10" s="1"/>
  <c r="A39" i="10"/>
  <c r="A40" i="10"/>
  <c r="C34" i="10"/>
  <c r="C50" i="10" s="1"/>
  <c r="D37" i="10"/>
  <c r="D53" i="10" s="1"/>
  <c r="C38" i="10"/>
  <c r="C54" i="10" s="1"/>
  <c r="C39" i="10"/>
  <c r="C55" i="10" s="1"/>
  <c r="C40" i="10"/>
  <c r="C56" i="10" s="1"/>
  <c r="E40" i="10"/>
  <c r="E56" i="10" s="1"/>
  <c r="A36" i="10"/>
  <c r="C35" i="10"/>
  <c r="C51" i="10" s="1"/>
  <c r="A37" i="10"/>
  <c r="D40" i="10"/>
  <c r="D56" i="10" s="1"/>
  <c r="E34" i="10"/>
  <c r="E50" i="10" s="1"/>
  <c r="E38" i="10"/>
  <c r="E54" i="10" s="1"/>
  <c r="D34" i="10"/>
  <c r="D50" i="10" s="1"/>
  <c r="D38" i="10"/>
  <c r="D54" i="10" s="1"/>
  <c r="E35" i="10"/>
  <c r="E51" i="10" s="1"/>
  <c r="E37" i="10"/>
  <c r="E53" i="10" s="1"/>
  <c r="E39" i="10"/>
  <c r="E55" i="10" s="1"/>
  <c r="D35" i="10"/>
  <c r="D51" i="10" s="1"/>
  <c r="D39" i="10"/>
  <c r="D55" i="10" s="1"/>
  <c r="A18" i="21"/>
  <c r="A22" i="8"/>
  <c r="B62" i="17" l="1"/>
  <c r="B46" i="8"/>
  <c r="B58" i="17"/>
  <c r="B42" i="8"/>
  <c r="B61" i="17"/>
  <c r="B45" i="8"/>
  <c r="B60" i="17"/>
  <c r="B44" i="8"/>
  <c r="B59" i="17"/>
  <c r="B43" i="8"/>
  <c r="B63" i="17"/>
  <c r="B47" i="8"/>
  <c r="B57" i="17"/>
  <c r="B41" i="8"/>
  <c r="F33" i="10"/>
  <c r="F49" i="10" s="1"/>
  <c r="F32" i="10"/>
  <c r="F48" i="10" s="1"/>
  <c r="F31" i="10"/>
  <c r="F47" i="10" s="1"/>
  <c r="F61" i="10" s="1"/>
  <c r="F18" i="9" l="1"/>
  <c r="F22" i="8"/>
  <c r="F18" i="21"/>
  <c r="E17" i="8"/>
  <c r="B33" i="10"/>
  <c r="B49" i="10" s="1"/>
  <c r="B40" i="8"/>
  <c r="E31" i="14"/>
  <c r="D31" i="14"/>
  <c r="A31" i="14"/>
  <c r="E30" i="14"/>
  <c r="E39" i="8" s="1"/>
  <c r="D30" i="14"/>
  <c r="D39" i="8" s="1"/>
  <c r="C30" i="14"/>
  <c r="B30" i="14" s="1"/>
  <c r="A30" i="14"/>
  <c r="A39" i="8" s="1"/>
  <c r="E29" i="14"/>
  <c r="E38" i="8" s="1"/>
  <c r="D29" i="14"/>
  <c r="D38" i="8" s="1"/>
  <c r="C29" i="14"/>
  <c r="B29" i="14" s="1"/>
  <c r="A29" i="14"/>
  <c r="A38" i="8" s="1"/>
  <c r="D5" i="17"/>
  <c r="D5" i="19"/>
  <c r="D5" i="8"/>
  <c r="D5" i="26"/>
  <c r="D5" i="9"/>
  <c r="D5" i="20"/>
  <c r="D5" i="25"/>
  <c r="D5" i="10"/>
  <c r="D5" i="14"/>
  <c r="D5" i="28"/>
  <c r="D5" i="13"/>
  <c r="D5" i="15"/>
  <c r="A9" i="28"/>
  <c r="F33" i="8" l="1"/>
  <c r="F29" i="8"/>
  <c r="C39" i="8"/>
  <c r="B32" i="10"/>
  <c r="B48" i="10" s="1"/>
  <c r="C38" i="8"/>
  <c r="A33" i="10"/>
  <c r="A40" i="8"/>
  <c r="C33" i="10"/>
  <c r="C49" i="10" s="1"/>
  <c r="C40" i="8"/>
  <c r="D33" i="10"/>
  <c r="D49" i="10" s="1"/>
  <c r="D40" i="8"/>
  <c r="E33" i="10"/>
  <c r="E49" i="10" s="1"/>
  <c r="E40" i="8"/>
  <c r="A32" i="10"/>
  <c r="E31" i="10"/>
  <c r="E47" i="10" s="1"/>
  <c r="E61" i="10" s="1"/>
  <c r="D32" i="10"/>
  <c r="D48" i="10" s="1"/>
  <c r="D31" i="10"/>
  <c r="D47" i="10" s="1"/>
  <c r="D61" i="10" s="1"/>
  <c r="C32" i="10"/>
  <c r="C48" i="10" s="1"/>
  <c r="C31" i="10"/>
  <c r="C47" i="10" s="1"/>
  <c r="C61" i="10" s="1"/>
  <c r="B31" i="10"/>
  <c r="B47" i="10" s="1"/>
  <c r="B61" i="10" s="1"/>
  <c r="E32" i="10"/>
  <c r="E48" i="10" s="1"/>
  <c r="A31" i="10"/>
  <c r="A9" i="26"/>
  <c r="E7" i="26"/>
  <c r="F6" i="26"/>
  <c r="B6" i="26"/>
  <c r="A9" i="25"/>
  <c r="E7" i="25"/>
  <c r="F6" i="25"/>
  <c r="B6" i="25"/>
  <c r="F19" i="10"/>
  <c r="E19" i="10"/>
  <c r="B19" i="10"/>
  <c r="B68" i="10" s="1"/>
  <c r="A19" i="10"/>
  <c r="A68" i="10" s="1"/>
  <c r="B55" i="17" l="1"/>
  <c r="B39" i="8"/>
  <c r="B54" i="17"/>
  <c r="B38" i="8"/>
  <c r="C18" i="9"/>
  <c r="C18" i="21"/>
  <c r="C22" i="8"/>
  <c r="E18" i="9"/>
  <c r="E18" i="21"/>
  <c r="E22" i="8"/>
  <c r="D18" i="9"/>
  <c r="D18" i="21"/>
  <c r="D22" i="8"/>
  <c r="B22" i="8"/>
  <c r="B18" i="21"/>
  <c r="B18" i="9"/>
  <c r="A9" i="21"/>
  <c r="A9" i="15" l="1"/>
  <c r="A9" i="8" l="1"/>
  <c r="A9" i="19"/>
  <c r="A9" i="9"/>
  <c r="A9" i="10"/>
  <c r="A9" i="20"/>
  <c r="A9" i="14"/>
  <c r="A9" i="13"/>
  <c r="E7" i="17"/>
  <c r="F6" i="17"/>
  <c r="B6" i="17"/>
  <c r="E7" i="8"/>
  <c r="F6" i="8"/>
  <c r="B6" i="8"/>
  <c r="E7" i="19"/>
  <c r="F6" i="19"/>
  <c r="B6" i="19"/>
  <c r="E7" i="9"/>
  <c r="F6" i="9"/>
  <c r="B6" i="9"/>
  <c r="B6" i="21"/>
  <c r="E7" i="21"/>
  <c r="F6" i="21"/>
  <c r="E7" i="10"/>
  <c r="F6" i="10"/>
  <c r="E7" i="20"/>
  <c r="F6" i="20"/>
  <c r="B6" i="20"/>
  <c r="F6" i="14"/>
  <c r="B6" i="14"/>
  <c r="F6" i="13"/>
  <c r="E7" i="15"/>
  <c r="F6" i="15"/>
  <c r="B6" i="15"/>
  <c r="E14" i="15"/>
  <c r="E13" i="15"/>
  <c r="F19" i="15"/>
  <c r="F18" i="15"/>
  <c r="E19" i="15"/>
  <c r="E18" i="15"/>
  <c r="A19" i="15"/>
  <c r="A30" i="15" s="1"/>
  <c r="B30" i="15"/>
  <c r="B29" i="15"/>
  <c r="A18" i="15"/>
  <c r="A29" i="15" s="1"/>
  <c r="F21" i="14" l="1"/>
  <c r="E21" i="14"/>
  <c r="B21" i="14"/>
  <c r="A21" i="14"/>
  <c r="A45" i="14" s="1"/>
  <c r="B45" i="14"/>
  <c r="B18" i="10"/>
  <c r="B67" i="10" s="1"/>
  <c r="F17" i="14"/>
  <c r="F16" i="14"/>
  <c r="F17" i="13"/>
  <c r="F16" i="13"/>
  <c r="F18" i="10" l="1"/>
  <c r="E18" i="10"/>
  <c r="A18" i="10"/>
  <c r="A67"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Mgr. Štěpán Mátl</author>
  </authors>
  <commentList>
    <comment ref="A1" authorId="0" shapeId="0" xr:uid="{00000000-0006-0000-0A00-000001000000}">
      <text>
        <r>
          <rPr>
            <b/>
            <sz val="9"/>
            <color indexed="81"/>
            <rFont val="Tahoma"/>
            <family val="2"/>
            <charset val="238"/>
          </rPr>
          <t xml:space="preserve"> Mgr. Štěpán Mátl:</t>
        </r>
        <r>
          <rPr>
            <sz val="9"/>
            <color indexed="81"/>
            <rFont val="Tahoma"/>
            <family val="2"/>
            <charset val="238"/>
          </rPr>
          <t xml:space="preserve">
uveřenit pouze na profilu - platí jen pro ZPŘ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Mgr. Štěpán Mátl</author>
  </authors>
  <commentList>
    <comment ref="A1" authorId="0" shapeId="0" xr:uid="{00000000-0006-0000-0F00-000001000000}">
      <text>
        <r>
          <rPr>
            <b/>
            <sz val="9"/>
            <color indexed="81"/>
            <rFont val="Tahoma"/>
            <family val="2"/>
            <charset val="238"/>
          </rPr>
          <t xml:space="preserve"> Mgr. Štěpán Mátl:</t>
        </r>
        <r>
          <rPr>
            <sz val="9"/>
            <color indexed="81"/>
            <rFont val="Tahoma"/>
            <family val="2"/>
            <charset val="238"/>
          </rPr>
          <t xml:space="preserve">
odeslat všem účastníkům ZŘ
</t>
        </r>
      </text>
    </comment>
  </commentList>
</comments>
</file>

<file path=xl/sharedStrings.xml><?xml version="1.0" encoding="utf-8"?>
<sst xmlns="http://schemas.openxmlformats.org/spreadsheetml/2006/main" count="1213" uniqueCount="531">
  <si>
    <t>Zadavatel:</t>
  </si>
  <si>
    <t>Zadávací řízení:</t>
  </si>
  <si>
    <t>Název:</t>
  </si>
  <si>
    <t>IČO:</t>
  </si>
  <si>
    <t>Sídlo:</t>
  </si>
  <si>
    <t xml:space="preserve">Veřejná zakázka: </t>
  </si>
  <si>
    <t>Cena sjednaná ve smlouvě:</t>
  </si>
  <si>
    <t>Odůvodnění použití jiných komunikačních prostředků při podání nabídky namísto elektr. prostředků</t>
  </si>
  <si>
    <t>Nerelevantní - střet zájmů nebyl zjištěn</t>
  </si>
  <si>
    <t>Osoby, u nichž byl zjištěn střet zájmů a následně přijatá opatření</t>
  </si>
  <si>
    <t>Dodavatel, s nímž byla uzavřena smlouva (vč. odůvodnění jeho výběru):</t>
  </si>
  <si>
    <t>Poddodavatelé vybraného dodavatele:</t>
  </si>
  <si>
    <t>Účastníci zadávacího řízení:</t>
  </si>
  <si>
    <t>Vyloučení účastníci zadávacího řízení (vč. důvodu vyloučení):</t>
  </si>
  <si>
    <t>Nerelevantní - žádný účastník zadávacího řízení nebyl vyloučen</t>
  </si>
  <si>
    <t>Odůvodnění nerozdělení nadlimitní veřejné zakázky na části</t>
  </si>
  <si>
    <t>Odůvodnění požadavku na prokázání obratu v případě postupu dle § 78 odst. 3 ZZVZ</t>
  </si>
  <si>
    <t>Nerelevantní - postup dle § 78 odst. 3 ZZVZ nebyl využit / zadavatel nestanovil žádné požadavky na ekonomickou kvalifikaci</t>
  </si>
  <si>
    <t>Odůvodnění použití jednacího řízení s uveřejněním nebo řízení se soutěžním dialogem</t>
  </si>
  <si>
    <t>Nerelevantní - nebylo použito</t>
  </si>
  <si>
    <t>Odůvodnění použití jednacího řízení bez uveřejnění</t>
  </si>
  <si>
    <t>Odůvodnění použití zjednodušeného režimu</t>
  </si>
  <si>
    <t>Odůvodnění zrušení zadávacího řízení nebo nezavedení DNS</t>
  </si>
  <si>
    <t>Nerelevantní - zadávací řízení nebylo zrušeno</t>
  </si>
  <si>
    <t>číslo nabídky</t>
  </si>
  <si>
    <t>IČO</t>
  </si>
  <si>
    <t>sídlo</t>
  </si>
  <si>
    <t>nabídková cena v Kč bez DPH</t>
  </si>
  <si>
    <t>pořadí po hodnocení</t>
  </si>
  <si>
    <t>Smluvní cena bez DPH:</t>
  </si>
  <si>
    <t>účastník zadávacího řízení</t>
  </si>
  <si>
    <t>Nerelevantní - nebyl použit</t>
  </si>
  <si>
    <t>Vybraný dodavatel:</t>
  </si>
  <si>
    <t>Zpráva o hodnocení nabídek dle § 119 ZZVZ</t>
  </si>
  <si>
    <t>vyř.:</t>
  </si>
  <si>
    <t>Mgr. Štěpán Mátl</t>
  </si>
  <si>
    <t>tel.</t>
  </si>
  <si>
    <t>ev. č. zakázky ve Věstníku veřejných zakázek:</t>
  </si>
  <si>
    <t>sys. č. VZ na profilu zadavatele (EZAK)</t>
  </si>
  <si>
    <t>Předmět plnění VZ:</t>
  </si>
  <si>
    <t>zástupce</t>
  </si>
  <si>
    <t>podepsáno elektronicky</t>
  </si>
  <si>
    <t>Popis hodnocení:</t>
  </si>
  <si>
    <t>Seznam hodnocených nabídek:</t>
  </si>
  <si>
    <t>Výsledek hodnocení:</t>
  </si>
  <si>
    <t>Písemná zpráva zadavatele dle § 217 ZZVZ</t>
  </si>
  <si>
    <t>datum/čas podání nabídky</t>
  </si>
  <si>
    <t xml:space="preserve">dne </t>
  </si>
  <si>
    <t>hodin:</t>
  </si>
  <si>
    <t>Protokol o otevírání nabídek dle § 110 ZZVZ</t>
  </si>
  <si>
    <t xml:space="preserve">dne: </t>
  </si>
  <si>
    <t>Datum vyhotovení:</t>
  </si>
  <si>
    <t>Seznam podaných nabídek</t>
  </si>
  <si>
    <t>Přílohy:</t>
  </si>
  <si>
    <t>Zpráva o hodnocení nabídek tvoří přílohu tohoto oznámení</t>
  </si>
  <si>
    <t>Výsledek posouzení splnění podmínek účasti vybraného dodavatele vč. dokladů, kterými vybraný dodavatel prokazoval kvalifikaci</t>
  </si>
  <si>
    <t>datum</t>
  </si>
  <si>
    <t>Spis - evidence</t>
  </si>
  <si>
    <t>od</t>
  </si>
  <si>
    <t>do</t>
  </si>
  <si>
    <t>od koho / komu</t>
  </si>
  <si>
    <t>Vyloučený dodavatel:</t>
  </si>
  <si>
    <t>Důvody vyloučení:</t>
  </si>
  <si>
    <t>možnost</t>
  </si>
  <si>
    <t xml:space="preserve">Dodavatel neobjasnil/nedoplnil  údaje/doklady na základě žádosti dle § 46 ZZVZ ve stanovené lhůtě. </t>
  </si>
  <si>
    <t>Dodavatel nepředložil doklady, jež by prokazovaly splnění zadávacích podmínek z jeho strany, a to konkrétně ................</t>
  </si>
  <si>
    <t>Dodavatel předložil /poskytl doklady/údaje, které neodpovídají skutečnosti a měly nebo mohou mít vliv na posouzení podmínek účasti nebo na naplnění kritérií honocení, a to konkrétně......</t>
  </si>
  <si>
    <t>Dodavatel nabídl mimořádně nízkou nabídkovou cenu a tuto cenu nezdůvodnil.</t>
  </si>
  <si>
    <t>Dodavatel se v posledních 3 letech od zahájení zadávacího řízení dopustil závažných nebo dlouhodobých pochybení při plnění smluvního vztahu se zadavatelem, nebo jiným veřejným zadavatelem, která vedla k .........., a to konkrétně v rámci samluvního vztahu mezi  ...........</t>
  </si>
  <si>
    <t>možnost/konzultovat s právníkem VZ</t>
  </si>
  <si>
    <t>Dodavatel nepředložil v dodatečně stanovené lhůtě doklady, jež by prokazovaly splnění zadávacích podmínek z jeho strany, a to konkrétně ................</t>
  </si>
  <si>
    <t>možnost/ povinnost u vybraného § 48/8</t>
  </si>
  <si>
    <t>a celá řada dalších potenciálních důvodů......střet zájmů / plnění by vedlo k porušení právních předpisům atp.</t>
  </si>
  <si>
    <t>Dodavatel je akciovou společností  a nemá vydány výlučně zaknihované akcie.</t>
  </si>
  <si>
    <r>
      <t xml:space="preserve">možnost/ </t>
    </r>
    <r>
      <rPr>
        <b/>
        <sz val="11"/>
        <color rgb="FFFF0000"/>
        <rFont val="Calibri"/>
        <family val="2"/>
        <charset val="238"/>
        <scheme val="minor"/>
      </rPr>
      <t>povinnost u vybraného § 48/8 (neplatí pro dodavatele vlastněného 100% obce nebo kraje - § 48/10)</t>
    </r>
  </si>
  <si>
    <t>Vyloučený vybraný dodavatel:</t>
  </si>
  <si>
    <t>Důvody vyloučení vybraného dodavatele:</t>
  </si>
  <si>
    <t>Obsah výzvy:</t>
  </si>
  <si>
    <t>Nerelevantní - elektr. prostředky bylo možno použít</t>
  </si>
  <si>
    <t>podklady pro vypsání</t>
  </si>
  <si>
    <t>seznam podaných nabídek</t>
  </si>
  <si>
    <t>prohlášení hodnotitelů</t>
  </si>
  <si>
    <t>protokol z otevírání</t>
  </si>
  <si>
    <t>zpráva o hodnocení</t>
  </si>
  <si>
    <t>rozhodnutí o výběru</t>
  </si>
  <si>
    <t>oznámení o výběru</t>
  </si>
  <si>
    <t>námitky proti rozhodnutí o výběru</t>
  </si>
  <si>
    <t>rozhodnutí o námitkách</t>
  </si>
  <si>
    <t>uzavřená smlouva</t>
  </si>
  <si>
    <t xml:space="preserve">F02 - oznámení o zahájení </t>
  </si>
  <si>
    <t>Věstník VZ</t>
  </si>
  <si>
    <t>TED</t>
  </si>
  <si>
    <t>F02 - oznámení o zahájení</t>
  </si>
  <si>
    <t>F03 - oznámení o zadání</t>
  </si>
  <si>
    <t>vybraný dodavatel</t>
  </si>
  <si>
    <t>ostatní účastníci</t>
  </si>
  <si>
    <t xml:space="preserve">originály kvalifikace/smlouva </t>
  </si>
  <si>
    <t>výzva k objasnění nabídky</t>
  </si>
  <si>
    <t>objasnění nabídky</t>
  </si>
  <si>
    <t>písemná zpráva zadavatele</t>
  </si>
  <si>
    <t>uveřejnění smlouvy</t>
  </si>
  <si>
    <t>registr smluv</t>
  </si>
  <si>
    <t>číslo vl.</t>
  </si>
  <si>
    <t>ozn. o výběru + výzva k součinnosti</t>
  </si>
  <si>
    <t>Přizvané osoby:</t>
  </si>
  <si>
    <t>____________________________________________________________</t>
  </si>
  <si>
    <t>Systém ASPI - stav k 3.3.2017 do částky 20/2017 Sb. a 6/2017 Sb.m.s.</t>
  </si>
  <si>
    <t xml:space="preserve">134/2016 Sb. - o zadávání veřejných zakázek - poslední stav textu </t>
  </si>
  <si>
    <t xml:space="preserve"> </t>
  </si>
  <si>
    <t xml:space="preserve">Střet zájmů </t>
  </si>
  <si>
    <t xml:space="preserve">(2) Za střet zájmů se považuje situace, kdy zájmy osob, které </t>
  </si>
  <si>
    <t xml:space="preserve">a) se podílejí na průběhu zadávacího řízení, nebo </t>
  </si>
  <si>
    <t xml:space="preserve">b) mají nebo by mohly mít vliv na výsledek zadávacího řízení, </t>
  </si>
  <si>
    <t xml:space="preserve">Ochrana informací </t>
  </si>
  <si>
    <t xml:space="preserve">(1) Za důvěrné se považují údaje nebo sdělení, které dodavatel poskytl zadavateli v zadávacím řízení a označil je jako důvěrné. </t>
  </si>
  <si>
    <t xml:space="preserve">(2) Zadavatel neposkytne podle zákona o svobodném přístupu k informacím, </t>
  </si>
  <si>
    <t xml:space="preserve">a) do ukončení zadávacího řízení informace, které se týkají obsahu nabídek a osob, které se podílejí na průběhu zadávacího řízení, </t>
  </si>
  <si>
    <t xml:space="preserve">b) důvěrnou informaci podle odstavce 1; to neplatí pro informace, které má zadavatel povinnost podle tohoto zákona uvést ve zprávě o hodnocení, oznámení o výběru dodavatele, výsledku posouzení splnění podmínek účasti vybraného dodavatele nebo v písemné zprávě zadavatele. </t>
  </si>
  <si>
    <t>(3) Zadavatel nemusí uveřejnit informaci podle tohoto zákona, pokud by její uveřejnění znamenalo porušení jiného právního předpisu nebo by bylo v rozporu s veřejným zájmem, nebo by mohlo porušit právo dodavatele na ochranu obchodního tajemství nebo by mohlo ovlivnit hospodářskou soutěž.</t>
  </si>
  <si>
    <t xml:space="preserve">(1) Zadavatel postupuje tak, aby nedocházelo ke střetu zájmů. V případě postupu podle § 42 nebo 43 si zadavatel vyžádá písemné čestné prohlášení všech členů komise, přizvaných odborníků nebo osob zastupujících zadavatele o tom, že nejsou ve střetu zájmů. Pokud zjistí, že ke střetu zájmů došlo, přijme k jeho odstranění opatření k nápravě. </t>
  </si>
  <si>
    <t>ohrožují jejich nestrannost nebo nezávislost v souvislosti se zadávacím řízením.</t>
  </si>
  <si>
    <t>§44</t>
  </si>
  <si>
    <t>§ 218</t>
  </si>
  <si>
    <t>Přizvané osoby tímto čestně prohlašují, že ve vztahu k zadávané veřejné zakázce zachovají mlčenlivost o informacích, jež zadavatel není oprávněn poskytnout dle § 218 odst. 2 ZZVZ.</t>
  </si>
  <si>
    <t>Seznam dokladů, kterými vybraný dodavatel prokazoval kvalifikaci</t>
  </si>
  <si>
    <t>Prohlášení hodnotitelů o střetu zájmů dle § 44 ZZVZ</t>
  </si>
  <si>
    <t>Výzva k objasnění či doplnění dle § 46 ZZVZ</t>
  </si>
  <si>
    <t>Vyzvaný dodavatel:</t>
  </si>
  <si>
    <t>V nabídce absentuje:</t>
  </si>
  <si>
    <t xml:space="preserve">údaje rozhodné pro prokázání splnění technické kvalifikace </t>
  </si>
  <si>
    <t>Nerelevantní - nejsou známi</t>
  </si>
  <si>
    <t>Zadavatel nestanovil žádné požadavky na ekonomickou kvalifikaci / rozdělení zakázky by pro zadavatele nemělo žádný pozitivní přínos, resp. nebylo by účelné a hospodárné</t>
  </si>
  <si>
    <t>výpis z obch. rejstříku - kopie</t>
  </si>
  <si>
    <t>výpisy z živn. rej. - nebylo vyžadováno (kopie)</t>
  </si>
  <si>
    <t>Záznam o  telefonické komunikaci</t>
  </si>
  <si>
    <t xml:space="preserve">Dne 3.1.2018 došlo z mé strany k posuzování informací o skutečných majitelích předložených dodavatelem. S ohledem na pochybnost o jeho správnosti došlo z mé strany ke kontaktu zást. dodavatele p. Hucla a následně jeho právníka JUDr. Hrádka, s nímž jsme pohovořili na toto téma. JUDr. Hrádek sdělil, že v podobě jak nám byl seznam skutečných majitelů zaslán byl vyžadován jiným zadavatelem v Jihočeském kraji. Nicméně po posouzení znění zákona jsme se shodli, že zaslané informace o skutečných majitelích neodpovídají skutečnosti a bylo dohodnuto, že dodavatel předloží nový seznam skutečných majitelů, který bude v souladu s právními předpisy. </t>
  </si>
  <si>
    <t>sleva v %</t>
  </si>
  <si>
    <t>- základní způsobilost dle § 74 odst. 1 písm. a) až d) ZZVZ</t>
  </si>
  <si>
    <t xml:space="preserve"> - potvrzení příslušné okresní správy sociálního zabezpečení dle § 75 písm. e) ZZVZ ve vztahu k § 74 odst. 1 písm. d) ZZVZ,</t>
  </si>
  <si>
    <t xml:space="preserve"> - potvrzení příslušného finančního úřadu dle § 75 písm. b) ZZVZ ve vztahu k § 74 odst. 1 písm. b) ZZVZ,</t>
  </si>
  <si>
    <t>Dále Vás ve smyslu ust. § 113 odst. 5 ZZVZ žádáme o odůvodnění nabídkové ceny na kokrétní položky uvedené v příloze této výzvy, tj. položky u nichž je Vaše nabídková cena nižší o více než 50 % než předpokládaná cena dané položky stanovená zadavatelem před zahájením zadávacího řízení.</t>
  </si>
  <si>
    <t xml:space="preserve"> - a rovněž prohlášení dodavatele dle § 75 odst. c) ZZVZ ve vztahu k § 74 odst. 1 písm. b) ZZVZ ve vztahu ke spotřební dani a prohlášení dodavatele dle § 75 písm. d) ZZVZ ve vztahu k § 74 odst. 1 písm. c) ZZVZ (vzor obou prohlášení byl součastí přílohy č. 1 - viz list 2 v excelovské tabulce).</t>
  </si>
  <si>
    <t>potvrzení z Fin. úřadu o neexistenci nedoplatků - kopie</t>
  </si>
  <si>
    <t>potvrzení z ČSSZ o neexistenci nedoplatků, penále - kopie</t>
  </si>
  <si>
    <t>čestné prohlášení ve vztahu  § 74 odst. 1 písm. b) a c) ZZVZ - kopie</t>
  </si>
  <si>
    <t>výpis z  rejstříku trestů - J. Novotný - kopie</t>
  </si>
  <si>
    <t>výpis z  rejstříku trestů - V. Vojta - kopie</t>
  </si>
  <si>
    <t>výpis z  rejstříku trestů - R. Javořík - kopie</t>
  </si>
  <si>
    <t>výpis z  rejstříku trestů - M. Vašíř - kopie</t>
  </si>
  <si>
    <t>výpis z  rejstříku trestů - dodavatel - kopie</t>
  </si>
  <si>
    <t>rozh. o registraci distributora poh. hmnot - nebylo vyžadováno (kopie)</t>
  </si>
  <si>
    <t>seznam významných dodávek - kopie</t>
  </si>
  <si>
    <t>zjednodušené podlimitní řízení</t>
  </si>
  <si>
    <t>otevřené řízení / podlimitní</t>
  </si>
  <si>
    <t>otevřené řízení / nadlimitní</t>
  </si>
  <si>
    <t>funkce - posouzení</t>
  </si>
  <si>
    <t>Posouzení podaných nabídek dle § 109 odst. 2 ZZVZ:</t>
  </si>
  <si>
    <t xml:space="preserve">Hodnotícím kritériem  je ekonomická výhodnost nabídky, přičemž je hodnocena podle nejnižší nabídkové ceny. </t>
  </si>
  <si>
    <t>Výsledek posouzení nabídky, jež se v rámci hodnocení umístila jako 1. v pořadí:</t>
  </si>
  <si>
    <t>splňuje</t>
  </si>
  <si>
    <t>nesplňuje / dodavatel bude vyloučen</t>
  </si>
  <si>
    <t>nebyla shledána jako mimořádně nízká</t>
  </si>
  <si>
    <t>nesplňuje / dodavatel bude vyzván dle § 46 ZZVZ k vysvětlení či doplnění</t>
  </si>
  <si>
    <t>Nabídková cena (otázka MNNC):</t>
  </si>
  <si>
    <t>Zadavatel požadoval 3 referenční stavby (v posledních 5 letech) v hodnotě minimálně:</t>
  </si>
  <si>
    <t xml:space="preserve">Při posouzení nabídek na výše uvedenou veřejnou zakázku bylo zadavatelem zjištěno, že Vaše nabídková cena se výrazně liší od nabídkových cen ostatních účastníků zadávacího řízení. </t>
  </si>
  <si>
    <t xml:space="preserve">Vaše nabídková cena odpovídá 73,5 % průměru stanoveného ze všech nabídkových cen (bylo podáno celkem 6 nabídek). </t>
  </si>
  <si>
    <t>SO 001 - Frézování položky</t>
  </si>
  <si>
    <t>pol. č. 2 - Frézování živičného krytu tl 50 mm pruh š 2 m pl do 1000 m2 bez překážek v trase</t>
  </si>
  <si>
    <t>SO 100 - Silnice II/183</t>
  </si>
  <si>
    <t>pol. č. 15 - Asfaltový beton vrstva ložní ACL 16 (ABH) tl 50 mm š přes 3 m z nemodifikovaného asfaltu</t>
  </si>
  <si>
    <t>pol. č. 27 - Asfaltový beton vrstva obrusná ACO 11 (ABS) tř. I tl 40 mm š přes 3 m z nemodifikovaného asfaltu</t>
  </si>
  <si>
    <t>pol. č. 74 - Geomříž pro vyztužení asfaltového povrchu ze skelných vláken</t>
  </si>
  <si>
    <t>Způsob objasnění MNNC:</t>
  </si>
  <si>
    <t>Zdůvodnění musí  obsahovat zejména popis toho, jakým způsobem byla nabídková cena na výše uvedené položky stanovena, tj. rozpad na jednotlivé dílčí podpoložky, resp. náklady (např. materiál, manipulace, mzdy, odpisy, energie apod.), případně musí být odůvodněna zejména prostřednictvím (konkrétních):</t>
  </si>
  <si>
    <t>a) ekonomických aspektů výrobního procesu, poskytovaných služeb nebo konstrukčních metod,</t>
  </si>
  <si>
    <t>b) použitých technických řešení nebo výjimečně příznivých podmínek, které má účastník zadávacího řízení k dispozici pro plnění veřejné zakázky, nebo</t>
  </si>
  <si>
    <t>c) originality stavebních prací, dodávek nebo služeb.</t>
  </si>
  <si>
    <r>
      <t>Nabídnutá cena za výše uvedené položky, resp. zdůvodnění stanovení ceny jednotlivých dílčích podpoložek, z nichž se jednotková cena za položku skládá, musí být zdůvodněna</t>
    </r>
    <r>
      <rPr>
        <b/>
        <sz val="10"/>
        <color theme="1"/>
        <rFont val="Calibri"/>
        <family val="2"/>
        <charset val="238"/>
        <scheme val="minor"/>
      </rPr>
      <t xml:space="preserve"> konkrétními objektivní příčinami. </t>
    </r>
  </si>
  <si>
    <t>Vybraný dodavatel</t>
  </si>
  <si>
    <t>X mil. Kč</t>
  </si>
  <si>
    <t>je mimořádně nízká / dodavatel bude dle § 46 ZZVZ vyzván k jejímu zdůvodnění</t>
  </si>
  <si>
    <t>poddodavatel</t>
  </si>
  <si>
    <t>č.</t>
  </si>
  <si>
    <t>hodnota v Kč</t>
  </si>
  <si>
    <t>% z celkové ceny</t>
  </si>
  <si>
    <t>cena v Kč bez DPH</t>
  </si>
  <si>
    <t>Nerelevantní - podlimitní VZ</t>
  </si>
  <si>
    <t>název stavby</t>
  </si>
  <si>
    <t>údaje rozhodné pro prokázání splnění profesní kvalifikace dle § 77 odst. 2 písm. a) ZZVZ</t>
  </si>
  <si>
    <t>Vybraný dodavatel splňuje podmínky účasti.</t>
  </si>
  <si>
    <t>doklad č.</t>
  </si>
  <si>
    <t>Zadavatel požadoval prokázání oprávnění dodavatele k podnikání v oboru:</t>
  </si>
  <si>
    <t>provádění staveb, jejich změn a odstraňování</t>
  </si>
  <si>
    <t>údaje rozhodné pro prokázání splnění profesní kvalifikace dle § 77 odst. 2 písm. c) ZZVZ</t>
  </si>
  <si>
    <t>dopravní stavby (nekolejová doprava)</t>
  </si>
  <si>
    <t>Zadavatel požadoval po dodavateli prokázání odborné způsobilosti - doklad o autorizaci v oboru :</t>
  </si>
  <si>
    <t>Zadavatel požadoval seznam 2 osob ve funkci stavbyvedoucích (v pracovněprávním vztahu k dodavateli) - dodavatel prokázal seznamem stavbyvedoucích (viz doklad č. 13 a 20 výše).</t>
  </si>
  <si>
    <t>Rozhodnutí o zrušení zadávacího řízení dle § 127 ZZVZ</t>
  </si>
  <si>
    <t>Rozhodnutí vč. odůvodnění:</t>
  </si>
  <si>
    <t>Zadavatel rozhodl o vyloučení výše uvedeného dodavatele ve smyslu ust. § 48 odst. 2 písm. a) ZZVZ, neboť dodavatel nabídl cenu, která překračuje maximální limitní hodnotu pro nabídkovou cenu uvedenou v zadávacích podmínkách, tj. 1.800.000 Kč bez DPH.</t>
  </si>
  <si>
    <t>Nabídky - evidovány v E-ZAK</t>
  </si>
  <si>
    <t>Mimořádně nízká nabídková cena</t>
  </si>
  <si>
    <t xml:space="preserve">Zadavatel považuje s ohledem na výše uvedené a současně po porovnání cen některých položek s cenami stanovenými projektantem Vaši nabídkovou cenu za  mimořádně nízkou ve smyslu § 113 ZZVZ. </t>
  </si>
  <si>
    <t>Dále Vás vzhledem k výše uvedenému ve smyslu § 113 odst. 4 ZZVZ žádáme o potvrzení toho, že:</t>
  </si>
  <si>
    <t>OŘ</t>
  </si>
  <si>
    <t>Současně musí být potvrzeno že:</t>
  </si>
  <si>
    <t xml:space="preserve">Výsledek posouzení splnění podmínek účasti vybraného dodavatele </t>
  </si>
  <si>
    <r>
      <t xml:space="preserve">Zadavatel rozhodl o zrušení zadávacího řízení  nadepsané veřejné zakázky, </t>
    </r>
    <r>
      <rPr>
        <b/>
        <sz val="10"/>
        <color theme="1"/>
        <rFont val="Calibri"/>
        <family val="2"/>
        <charset val="238"/>
        <scheme val="minor"/>
      </rPr>
      <t>části 2 - Mercedes-Benz</t>
    </r>
    <r>
      <rPr>
        <sz val="10"/>
        <color theme="1"/>
        <rFont val="Calibri"/>
        <family val="2"/>
        <charset val="238"/>
        <scheme val="minor"/>
      </rPr>
      <t xml:space="preserve"> ve smyslu 
§ 127 odst. 1 ZZVZ, neboť po uplynutí lhůty pro podání nabídek není v zadávacím řízení žádný účastník, resp. nebyla podána žádná nabídka.</t>
    </r>
  </si>
  <si>
    <t>uchazeč</t>
  </si>
  <si>
    <t>BERDYCH plus spol. s r.o.</t>
  </si>
  <si>
    <t>Pražská 1178/II, 337 01  Rokycany</t>
  </si>
  <si>
    <t>ROBSTAV stavby k.s.</t>
  </si>
  <si>
    <t>Na Stínadlech 495, 397 01  Písek</t>
  </si>
  <si>
    <t>Silnice Horšovský Týn a. s.</t>
  </si>
  <si>
    <t>Nad rybníčkem 40, 346 01  Horšovský Týn</t>
  </si>
  <si>
    <t>Silnice Klatovy a.s.</t>
  </si>
  <si>
    <t>Vídeňská 190, 339 01  Klatovy</t>
  </si>
  <si>
    <t>SWIETELSKY stavební s.r.o.</t>
  </si>
  <si>
    <t>Pražská 495, 370 04 České Budějovice</t>
  </si>
  <si>
    <t>ZNAKON, a.s.</t>
  </si>
  <si>
    <t>Sousedovice 44, 386 01  Strakonice</t>
  </si>
  <si>
    <t>ALGON a.s.</t>
  </si>
  <si>
    <t>Ringhofferova 1/115, 155 21  Praha 5</t>
  </si>
  <si>
    <t>COLAS CZ, a.s.</t>
  </si>
  <si>
    <t>Ke Klíčovu 9, 190 00  Praha 9</t>
  </si>
  <si>
    <t>EUROVIA CS, a.s., závod Plzeň</t>
  </si>
  <si>
    <t>Lobezská 74, 326 00  Plzeň</t>
  </si>
  <si>
    <t>HENSTAV s.r.o.</t>
  </si>
  <si>
    <t>Domažlická 521/101, 318 00 Plzeň</t>
  </si>
  <si>
    <t>Vodohospodářské stavby, s.r.o., Divize 3</t>
  </si>
  <si>
    <t>Presslova 13, 301 00  Plzeň</t>
  </si>
  <si>
    <t>FIRESTA - Fišer, rekonstrukce, stavby a.s.</t>
  </si>
  <si>
    <t>Mlýnská 68, 602 00  Brno</t>
  </si>
  <si>
    <t>Strabag a.s.</t>
  </si>
  <si>
    <t>Parková 1205/11, 326 00  Plzeň</t>
  </si>
  <si>
    <t>SALVITA s.r.o.</t>
  </si>
  <si>
    <t>Jugoslávská 1661/9, 301 56  Plzeň</t>
  </si>
  <si>
    <t>BÖGL a KRÝSL, k.s.</t>
  </si>
  <si>
    <t>Renoirova 1051/2a, 152 00  Praha 5</t>
  </si>
  <si>
    <t>EXTERNAL s.r.o.</t>
  </si>
  <si>
    <t>Částkova 74, 326 00  Plzeň</t>
  </si>
  <si>
    <t>POHL cz, a.s., odštěpný závod Roztoky</t>
  </si>
  <si>
    <t>Nádražní 25, 252 63  Roztoky</t>
  </si>
  <si>
    <t>Skanska a.s.</t>
  </si>
  <si>
    <t>Křižíkova 682/34a, 186 00  Praha</t>
  </si>
  <si>
    <t>HABAU CZ s.r.o.</t>
  </si>
  <si>
    <t>Žižkova tř. 1321/1, 370 01  České Budějovice</t>
  </si>
  <si>
    <t>Froněk, spol. s r.o.</t>
  </si>
  <si>
    <t>Zátiší 2488, 269 01  Rakovník</t>
  </si>
  <si>
    <t>Porr a.s.</t>
  </si>
  <si>
    <t>Dubečská 3238/36, 110  Praha 10</t>
  </si>
  <si>
    <t>SDS EXMOST spol. s r.o.</t>
  </si>
  <si>
    <t>Údolní 413/66, 602 00  Brno</t>
  </si>
  <si>
    <t>SMP CZ, a.s.</t>
  </si>
  <si>
    <t>Pobřežní 667/78, 186 00  Praha 8</t>
  </si>
  <si>
    <t>Chládek &amp; Tintěra, a.s.</t>
  </si>
  <si>
    <t>Nerudova 1022/16, 412 01  Litoměřice</t>
  </si>
  <si>
    <t>BERGER BOHEMIA a.s.</t>
  </si>
  <si>
    <t>Klatovská 410/167, 321 00 Plzeň</t>
  </si>
  <si>
    <t>M - SILNICE a.s.</t>
  </si>
  <si>
    <t>Trabantská 290/31, 190 15 Praha 9 - Satalice</t>
  </si>
  <si>
    <t>AZ SANACE a.s.</t>
  </si>
  <si>
    <t>Pražská 53/37, 400 01  Ústí nad Labem</t>
  </si>
  <si>
    <t>ALLKON s.r.o.</t>
  </si>
  <si>
    <t>Okružní 350, 435 13  Meziboří</t>
  </si>
  <si>
    <t>HIRST CZ - Inženýrské stavby, spol. s r.o.</t>
  </si>
  <si>
    <t>Vídeňská 51/222, 619 00 Brno</t>
  </si>
  <si>
    <t>Raeder &amp; Falge s.r.o.</t>
  </si>
  <si>
    <t>Přívozní 114, 410 02  Lovosice</t>
  </si>
  <si>
    <t>LESNÍ STAVBY, s.r.o.</t>
  </si>
  <si>
    <t>Palackého 764, 340 22  Nýrsko</t>
  </si>
  <si>
    <t>Rentec profesional s.r.o.</t>
  </si>
  <si>
    <t>Ledce 268, 330 14 Ledce u Plzně</t>
  </si>
  <si>
    <t>ALPINE Bau CZ a.s.</t>
  </si>
  <si>
    <t>Jiráskova 613/13, Krásno nad Bečvou, 757 01 Valašské Meziříčí</t>
  </si>
  <si>
    <t>Bystřice nad Úhlavou 20, 340 22 Nýrsko</t>
  </si>
  <si>
    <t>ROADFIN STAVBY s.r.o.</t>
  </si>
  <si>
    <t>Plzeňská 1147, 330 27  Vejprnice</t>
  </si>
  <si>
    <t>N+N KONSTRUKCE A DOPRAVNÍ STAVBY LITOMĚŘICE S.R.O.</t>
  </si>
  <si>
    <t>Nerudova 2215, 412 01  Litoměřice</t>
  </si>
  <si>
    <t>sídlo dle obch. rejstříku</t>
  </si>
  <si>
    <t>Vysvětlení zadávací dokumentace</t>
  </si>
  <si>
    <t>- č. 1 - odpověď na dotazy</t>
  </si>
  <si>
    <t>Zadavatel obdržel dne</t>
  </si>
  <si>
    <t>DD.MM.RRRR</t>
  </si>
  <si>
    <t>žádost o vysvětlení ZD (dotazy) s následujícím obsahem:</t>
  </si>
  <si>
    <t>K výše uvedeným dotazům sděluje zadavatel následující vysvětlení:</t>
  </si>
  <si>
    <t>ad 1</t>
  </si>
  <si>
    <t>ad 2</t>
  </si>
  <si>
    <t>Konec lhůty pro podání nabídek:</t>
  </si>
  <si>
    <t>povinnost u všech ?</t>
  </si>
  <si>
    <t>Dodavatel neprokázal poskytnutí jistoty v souladu se zadávacími podmínkami.</t>
  </si>
  <si>
    <t>Hodnotitelé:</t>
  </si>
  <si>
    <t>jméno a příjmení</t>
  </si>
  <si>
    <t>Předpokládaná hodnota VZ:</t>
  </si>
  <si>
    <t>b) jste neobdrželi neoprávněnou veřejnou podporu.</t>
  </si>
  <si>
    <t>a) při plnění veřejné zakázky zajistíte dodržování povinností vyplývajících z právních předpisů vztahujících se k předmětu veřejné zakázky, jakož i pracovněprávních předpisů a kolektivních smluv vztahujících se na zaměstnance, kteří se budou podílet na plnění veřejné zakázky;</t>
  </si>
  <si>
    <t>Při posouzení nabídek výše uvedeného dodavatele na výše uvedenou veřejnou zakázku bylo shledáno, že dokumenty v nabídce nebyla prokázána zadavatelem požadovaná kvalifikace, a to:</t>
  </si>
  <si>
    <t xml:space="preserve"> - výpis z evidence rejstříku trestů dle § 75 písm. a) ZZVZ ve vztahu k § 74 odst. 1 písm. a) ZZVZ - a to ve vztahu k dodavateli i ke členům statutárního orgánu,</t>
  </si>
  <si>
    <t>S ohledem na výše uvedené Vás vyzýváme k objasnění způsobu stanovení nabídkové ceny u násl. položek soupisu prací:</t>
  </si>
  <si>
    <t>S ohledem na výše uvedené Vás vyzýváme k doručení dokladů, jimiž bude neprokázaná část kvalifikace řádně prokázána (aktuálně postačí kopie dokladů, nicméně originály bude nutné předložit v rámci součinnosti před podpisem smlouvy, lze je tedy v originální podobě, a to případně i elektronicky, zaslat již nyní - v takovém případě uvítáme i originál výpisu z obch. rejstříku).</t>
  </si>
  <si>
    <t>V případě, že máte za to, že požadované kvalifikační dokumenty jsou ve Vaší nabídce řádně obsaženy, vyzýváme Vás v níže uvedené lhůtě ke sdělení, na jakém konkrétním listu nabídky se daný dokument nachází.</t>
  </si>
  <si>
    <t>Výše uvedené vysvětlení (vč. všech výše uvedených dokladů) doručte nejpozději do:</t>
  </si>
  <si>
    <t xml:space="preserve">údaje rozhodné pro prokázání splnění ekonomické kvalifikace </t>
  </si>
  <si>
    <t>Dodavatel prokázal oprávnění k podnikání v daném oboru dokladem ve výše uvedeném seznamu č.</t>
  </si>
  <si>
    <t>Dodavatel prokázal odbornou způsobilost dokladem ve výše uvedeném seznamu č.</t>
  </si>
  <si>
    <t>Dodavatel prokázal v rozhodném období provedení referenčních staveb násl. doklady uvedenými ve výše  uvedeném seznamu:</t>
  </si>
  <si>
    <t>Dodavatel prokázal seznamem stavbyvedoucích dokladem ve výše uvedeném seznamu č.</t>
  </si>
  <si>
    <t>Zadavatel požadoval, aby osoby stavbyvedoucích splňovali min. požadavky stanovené v zadávací dokumentaci (čl. 17.4.3. ZD).</t>
  </si>
  <si>
    <t>Dodavatel prokázal splnění min. požadavků u stavbyvedoucích dokladem ve výše uvedeném seznamu č.</t>
  </si>
  <si>
    <t>Dodavatel se umístil v rámci hodnocení jako první v pořadí a současně splnil všechny zadávací podmínky a požadavky ZZVZ.</t>
  </si>
  <si>
    <t>část VZ, jež má poddodavatel plnit</t>
  </si>
  <si>
    <t>Dodavatel, s nímž byl veden tel. hovor</t>
  </si>
  <si>
    <t>malý či střední podnik</t>
  </si>
  <si>
    <t>nerelevantní / zatím není známo</t>
  </si>
  <si>
    <t>?</t>
  </si>
  <si>
    <t>Seznam podaných nabídek:</t>
  </si>
  <si>
    <t>Všechny výše uvedené nabídky byly doručeny ve stanovené lhůtě pro podání nabídek jako autentické a s datovou zprávou obsahující nabídku nebylo před jejím otevřením manipulováno.</t>
  </si>
  <si>
    <t>NE</t>
  </si>
  <si>
    <t xml:space="preserve">JSF stavební s.r.o. </t>
  </si>
  <si>
    <t>ANO</t>
  </si>
  <si>
    <t xml:space="preserve"> Silnice Topolany a.s.</t>
  </si>
  <si>
    <t>Skladová 2438/6, Východní Předměstí, 326 00 Plzeň</t>
  </si>
  <si>
    <t xml:space="preserve">Oznámení o ukončení zadávacího řízení </t>
  </si>
  <si>
    <t xml:space="preserve">Dne </t>
  </si>
  <si>
    <t>Zadavatel tímto potvrzuje následující skutečnosti:</t>
  </si>
  <si>
    <t xml:space="preserve">Zadavatel nebude uplatňovat, resp. nemůže uplatnit žádné další nároky (nad rámec těch co již byly případně uplatněny ve smyslu § 41 odst. 8 ZZVZ) z poskytnuté jistoty za nabídku k nadepsané veřejné zakázce, resp. poskytnuté bankovní záruky/pojištění záruky. </t>
  </si>
  <si>
    <t xml:space="preserve">Výše uvedeným potvrzením zadavatele není nijak dotčeno právo zadavatele dle § 41 odst. 8 ZZVZ na plnění z peněžní jistoty poskytnuté ve smyslu § 41 odst. 3 písm. a ) ZZVZ.   </t>
  </si>
  <si>
    <t>Výhrada:</t>
  </si>
  <si>
    <t xml:space="preserve">Všem účastníkům zadávacího řízení nejpozději ke dni ukončení zadávacího řízení zanikla jejich účast v zadávacím řízení. </t>
  </si>
  <si>
    <t xml:space="preserve">Zadavatel by měl v případě dispozice s originálem záruční "listiny" nebo písemného prohlášení pojistitele ve smyslu § 41 odst. 6 písm. b) zákona č. 134/2016 Sb., o zadávání veřejných zakázek (dále jen "ZZVZ") tyto originály vrátit dodavatelům, kteří je poskytli. </t>
  </si>
  <si>
    <t>Právní názor zadavatele - § 41 odst. 6 ZZVZ</t>
  </si>
  <si>
    <t xml:space="preserve">Výše uvedeným potvrzením zadavatele není rovněž nijak dotčeno právo zadavatele na plnění z jistoty poskytnuté formou bankovní záruky/pojištění záruky, byl-li nárok na plnění z jistoty uplatněn před vydáním tohoto potvrzení u osoby, jež bankovní záruku/pojištění záruky vystavila.  </t>
  </si>
  <si>
    <t xml:space="preserve">S ohledem na to, že ZZVZ fakticky neupravuje postup jak nakládat s originály vyhotovenými nikoli v listinné podobě, ale pouze ve formě datové zprávy, jíž nelze reálně vrátit poskytujícímu dodavateli, resp. takové vrácení nemůže vyvolat relevatní právní následky (zadavatel bude datovou zprávou disponovat i nadále), zadavatel nebude tyto datové soubory dodavatelům zasílat, ale pro naplnění účelu sledovaného v ust. § 41 odst. 6 ZZVZ vystavuje toto potvrzení. </t>
  </si>
  <si>
    <t xml:space="preserve">bylo zadávací řízení nadepsané veřejné zakázky ukončeno (uzavřením smlouvy). </t>
  </si>
  <si>
    <t>Západočeská univerzita v Plzni</t>
  </si>
  <si>
    <t>Univerzitní 8, 301 00 Plzeň</t>
  </si>
  <si>
    <t>smatl@rek.zcu.cz</t>
  </si>
  <si>
    <t>Mgr. Kateřina Sladká</t>
  </si>
  <si>
    <t>sladka@rek.zcu.cz</t>
  </si>
  <si>
    <t>JUDr. Ilona Štrauchová</t>
  </si>
  <si>
    <t>istrauch@rek.zcu.c</t>
  </si>
  <si>
    <t>Hana Kvasničková</t>
  </si>
  <si>
    <t>hakvasni@ps.zcu.cz</t>
  </si>
  <si>
    <t>rektor</t>
  </si>
  <si>
    <t>e-mail:</t>
  </si>
  <si>
    <t>funkce</t>
  </si>
  <si>
    <t>OPR</t>
  </si>
  <si>
    <t>člen komise</t>
  </si>
  <si>
    <t>náhradník</t>
  </si>
  <si>
    <t>Komise:</t>
  </si>
  <si>
    <t>Členové komise tímto čestně prohlašují, že ve vztahu k zadávané veřejné zakázce nejsou ve střetu zájmů ve smyslu § 44 odst. 2 ZZVZ.</t>
  </si>
  <si>
    <t>Členové komise tímto dále čestně prohlašují, že ve vztahu k zadávané veřejné zakázce zachovají mlčenlivost o informacích, jež zadavatel není oprávněn poskytnout dle § 218 odst. 2 ZZVZ.</t>
  </si>
  <si>
    <t>podpis a datum /elektronický podpis</t>
  </si>
  <si>
    <t xml:space="preserve">funkce </t>
  </si>
  <si>
    <t>Jmenování komise dle § 42 ZZVZ</t>
  </si>
  <si>
    <t>Dodavatel podmínky účasti v zadávacím řízení:</t>
  </si>
  <si>
    <t>vyhotovuje se jen pokud by byla požadována jistota</t>
  </si>
  <si>
    <t>Osoba zajišťující prohlídku:</t>
  </si>
  <si>
    <t>Účastníci prohlídky:</t>
  </si>
  <si>
    <t>Název účastníka</t>
  </si>
  <si>
    <t>podpis zástupce</t>
  </si>
  <si>
    <t>Termín konání prohlídky</t>
  </si>
  <si>
    <t>Jménem komise jedná vůči účastníkům zadávacího řízení člen komise-zástupce OPR, neurčí-li komise jinak.</t>
  </si>
  <si>
    <t>podpis</t>
  </si>
  <si>
    <t>Prohlídka místa plnění § 97 ZZVZ</t>
  </si>
  <si>
    <t>člen komise - zástupce OPR</t>
  </si>
  <si>
    <t>Ing. Ivana Fischer</t>
  </si>
  <si>
    <t>fischer@rek.zcu.cz</t>
  </si>
  <si>
    <t>Členové komise (náhradníci)  jsou povinni zachovávat mlčenlivost o skutečnostech a informacích, jež zadavatel není oprávněn poskytnout dle § 218 odst. 2 ZZVZ.</t>
  </si>
  <si>
    <t xml:space="preserve">Komise je pověřena prováděním úkonů v zadávacím řízení v souladu s ust. § 42 odst. 1 ZZVZ, tj. hodnocením nabídek a posouzením splnění podmínek účasti v zadávacím řízení. </t>
  </si>
  <si>
    <t xml:space="preserve">Za nepřítomného člena komise nastupuje náhradník dle pořadí, přičemž platí, že člena komise daného zástupce může nahradit pouze náhradník daného zástupce (tj. např.  člena za OPR může nahradit pouze náhradník za OPR). </t>
  </si>
  <si>
    <t>(Zájmem osob dle odst. 2 se rozumí zájem získat osobní výhodu nebo snížit majetkový nebo jiný prospěch zadavatele.)</t>
  </si>
  <si>
    <t xml:space="preserve"> Zpráva o hodnocení nabídek dle § 119 ZZVZ</t>
  </si>
  <si>
    <t>Výzva dle § 122 ZZVZ</t>
  </si>
  <si>
    <t xml:space="preserve">Kvalifikace </t>
  </si>
  <si>
    <t>- výpis z evidence Rejstříku trestů ve vztahu k § 74 odst. 1 písm. a) ZZVZ,</t>
  </si>
  <si>
    <t>- potvrzení příslušného finančního úřadu ve vztahu k § 74 odst. 1 písm. b) ZZVZ,</t>
  </si>
  <si>
    <t>- potvrzení příslušné okresní správy sociálního zabezpečení ve vztahu k § 74 odst. 1 písm. d) ZZVZ,</t>
  </si>
  <si>
    <t>- výpis z obchodního rejstříku, nebo písemné čestného prohlášení v případě, že není v obchodním rejstříku zapsán, ve vztahu k § 74 odst. 1 písm. e) ZZVZ.</t>
  </si>
  <si>
    <t>- výpis z obchodního rejstříku, nebo jiné obdobné evidence, pokud jiný právní předpis zápis do takové evidence vyžaduje (ve vztahu k § 77 odst. 1 ZZVZ)</t>
  </si>
  <si>
    <t>- doklad o oprávnění k podnikání podle zvláštních právních předpisů (zejména doklad prokazující příslušné
živnostenské oprávnění) v rozsahu - provádění staveb, jejich změn a odstraňování, nebo Výroba, obchod a služby neuvedené v příloha 1 až 3 živnostenského zákona, obor činností: Přípravné a dokončovací stavební práce, specializované stavební činnosti, nebo Zednictví – řemeslá živnost.</t>
  </si>
  <si>
    <t>Technická kvalifikace</t>
  </si>
  <si>
    <t>- osvědčení objednatelů o řádném poskytnutí a dokončení stavebních prací uvedených v seznamu realizovaných staveb uvedených v nabídce</t>
  </si>
  <si>
    <t>Doklad o pojištění</t>
  </si>
  <si>
    <t>Vzdání se práva podat námitky</t>
  </si>
  <si>
    <t xml:space="preserve">Dále Vás s ohledem na to, že jste jediným účastníkem zadávacího řízení, žádáme o vzdání se práva na podání námitek proti rozhodnutí o výběru dodavatele. Návrh vzdání se námitek zasíláme v příloze. </t>
  </si>
  <si>
    <t>Výše uvedené informace a doklady doručte pokud možno obratem nejpozději však do:</t>
  </si>
  <si>
    <t>Základní způsobilost</t>
  </si>
  <si>
    <t>Profesní způsobilost</t>
  </si>
  <si>
    <t>Obecně ke kvalifikaci</t>
  </si>
  <si>
    <t>Vzdání se práva podat námitky dle § 243 ZZVZ</t>
  </si>
  <si>
    <t>V souladu s ust. § 122 odst. 3 písm. a) ZZVZ Vás vyzýváme k předložení originálů nebo ověřených kopií dokladů o Vaší kvalifikaci (pokud již nebyly v elektronické podobě ve formě originálu/autorizované konverze součástí nabídky), tj. zejm:</t>
  </si>
  <si>
    <t>Kvalifikaci či její část lze prokázat rovněž výpisem ze seznamu kvalifikovaných dodavatelů dle ust. § 228 ZZVZ nebo certifikátem vydaným v rámci systému certifikovaných dodavatelů dle ust. § 233 ZZVZ.</t>
  </si>
  <si>
    <t>V souladu s plněním uveřejňovacích povinností zadavatele Vás dále žádáme o sdělení zda Vaše společnost spadá do kategorie  „mikropodnik, malý a střední podnik“ či nikoli ve smyslu Doporučení komise 2003/361/ES viz http://eur-lex.europa.eu/legal-content/CS/TXT/?uri=URISERV:n26026</t>
  </si>
  <si>
    <t>V návaznosti na rozhodnutí zadavatele o výběru dodavatele ze dne DD.MM.RRRR Vás vyzýváme k poskytnutí součinnosti nezbytné k uzavření smlouvy v následujícím rozsahu.</t>
  </si>
  <si>
    <t>- čestné prohlášení ve vztahu ke spotřební dani ve vztahu k § 74 odst. 1 písm. b) ZZVZ - v nabídce v prosté kopii</t>
  </si>
  <si>
    <t>- čestné prohlášení ve vztahu k § 74 odst. 1 písm. c) ZZVZ (veřejné zdravotní pojištění) - v nabídce v prosté kopii</t>
  </si>
  <si>
    <t>- seznam stavebních prací - v nabídce v prosté kopii</t>
  </si>
  <si>
    <r>
      <t xml:space="preserve"> - dle § 77 odst. 2 písm. c) ZZVZ doklad osvědčující odbornou způsobilost dodavatele, nebo doklad osvědčující odbornou způsobilost osoby, jejímž prostřednictvím odbornou způsobilost zabezpečuje – </t>
    </r>
    <r>
      <rPr>
        <b/>
        <sz val="10"/>
        <rFont val="Calibri"/>
        <family val="2"/>
        <charset val="238"/>
        <scheme val="minor"/>
      </rPr>
      <t xml:space="preserve">osvědčení o autorizaci v oboru pozemní stavby </t>
    </r>
    <r>
      <rPr>
        <sz val="10"/>
        <rFont val="Calibri"/>
        <family val="2"/>
        <charset val="238"/>
        <scheme val="minor"/>
      </rPr>
      <t>dle zákona č. 360/1992 Sb.</t>
    </r>
  </si>
  <si>
    <t>Malý či střední podnik</t>
  </si>
  <si>
    <t>Rozhodnutí / Oznámení o výběru dodavatele (ZPŘ)</t>
  </si>
  <si>
    <t>Rozhodnutí / Oznámení o vyloučení dodavatele dle § 48 ZZVZ</t>
  </si>
  <si>
    <t>Druhá osoba udělující souhlas se zpřístupněním nabídek:</t>
  </si>
  <si>
    <t>1. neprokázaná kvalifikace - základní způsobilost</t>
  </si>
  <si>
    <t>nerelevantní - nebylo požadováno</t>
  </si>
  <si>
    <t xml:space="preserve">Hodnotící komise posoudila splnění podmínek účasti v zadávacím řízení a výši nabídkové ceny v nabídce dodavatele, jenž se v rámci hodnocení umístil na 1. místě, tj. násl. nabídky:  </t>
  </si>
  <si>
    <t>Rodný list zaslán na CIV / PS</t>
  </si>
  <si>
    <t>jmenování KOMISE</t>
  </si>
  <si>
    <t>zveřejnění anonym. protokolu</t>
  </si>
  <si>
    <t>revize smlouvy</t>
  </si>
  <si>
    <t>podpis ZD</t>
  </si>
  <si>
    <t>revize ZD</t>
  </si>
  <si>
    <t>smlouva zaslána dodavateli</t>
  </si>
  <si>
    <t>potvrzení o doručení - ozn. o výběru</t>
  </si>
  <si>
    <t>uveřejnění ZD</t>
  </si>
  <si>
    <t>E-ZAK</t>
  </si>
  <si>
    <t>Mgr. Kateřina Sladká, MBA</t>
  </si>
  <si>
    <t>na základě pověření</t>
  </si>
  <si>
    <t>9.8.2022 / 10:48</t>
  </si>
  <si>
    <t>prostřednictvím profilu zadavatele (k dané VZ) -</t>
  </si>
  <si>
    <t xml:space="preserve">prostřednictvím profilu zadavatele (k dané VZ) - </t>
  </si>
  <si>
    <t>V příloze zasíláme konsolidované znění smlouvy k podpisu za Vaši stranu.</t>
  </si>
  <si>
    <t>Smlouva</t>
  </si>
  <si>
    <t>Dále Vás vyzýváme k předkložení dokladu o  pojištění o odpovědnosti za škodu způsobenou třetím osobám v souvislosti s plněním veřejné zakázky ve smyslu čl. 6.5 Smlouvy, resp. ve smyslu čl. 20 ZD.</t>
  </si>
  <si>
    <t>Člen komise-zástupce OPR (popř. náhradník-zástupce OPR) je pověřen otevíráním nabídek (spolu s určením jiného zaměstnance OPR, který udělí souhlas s otevřením nabídek), posouzením střetu zájmů u vybraného dodavatele a k výzvě vybraného dodavatele k poskytnutí součinnosti k uzavření smlouvy, jakož i k případnému prominutí zmeškání lhůty pro poskytnutí součinnosti k uzavření smlouvy vybraným dodavatelem.</t>
  </si>
  <si>
    <t>Zadavatel zjistil údaje o skutečných majitelích vybraného dodavatele z evidence skutečných majitelů.</t>
  </si>
  <si>
    <t xml:space="preserve">Výsledek zjištění skutečných majitelů vybraného dodavatele a posouzení střetu zájmů </t>
  </si>
  <si>
    <t>Vyzvaný dodavatel se tímto vzdává práva podat námitky proti rozhodnutí o výběru dodavatele v rámci zadávacího řízení výše nadepsané veřejné zakázky ze dne …....</t>
  </si>
  <si>
    <t>Protokol o otevírání nabídek dle § 110 ZZVZ (anonymizováno)</t>
  </si>
  <si>
    <t>Jednotkové smluvní ceny viz:</t>
  </si>
  <si>
    <t>prof. RNDr. Miroslav Lávička, Ph.D.</t>
  </si>
  <si>
    <t>Vybraný dodavatel předložil v rámci nabídky podané ke shora uvedené veřejné zakázce „Čestné prohlášení o neexistenci zákazu zadání zakázky z důvodu mezinárodních sankcí a o neexistenci střetu zájmů“ .</t>
  </si>
  <si>
    <t>- shodu na pozici člen vlády nebo vedoucí jiného ústředního správního úřadu, v jehož čele není člen vlády.</t>
  </si>
  <si>
    <t>Zadavatel dále neshledal, že by se na vybraného dodavatele, jeho skutečné majitele a členy statutárního orgánu vztahovaly mezinárodní sankce ve smyslu § 48a ZZVZ. Zadavatel neshledal ani žádné vazby na země „nespolupracující jurisdikce“.</t>
  </si>
  <si>
    <t>Údaje uvedené vybraným dodavatelem v čestném prohlášení se shodují s údaji zjištěnými Zadavatelem z výpisu CRIBIS - AML Info Check.</t>
  </si>
  <si>
    <t>Vybraný dodavatel by měl předmětnou veřejnou zakázku plnit bez využití poddodavatelů (v čestném prohlášení žádného neuvedl).</t>
  </si>
  <si>
    <t>Poddodavatelé</t>
  </si>
  <si>
    <t>Výpis z CRIBIS - vybraný dodavatel</t>
  </si>
  <si>
    <t>Výpis z CRIBIS - poddodavatel</t>
  </si>
  <si>
    <t>Zadavatel zjistil z elektronického nástroje CRIBIS identifikační údaje členů statutárního orgánu a skutečných majitelů vybraného dodavatele a současně mezi těmito osoba neidentifikoval:</t>
  </si>
  <si>
    <t>- žádnou osobu, jež by byla ke shora uvedené veřejné zakázce, resp. k osobám podílejících se na jejím zadávání na straně zadavatele ve vztahu zakládajícím střet zájmů,</t>
  </si>
  <si>
    <t>Rozhodnutí dle § 122 ZZVZ / oznámení o výběru dodavatele dle § 123 ZZVZ (OŘ)</t>
  </si>
  <si>
    <t>Seznam dokladů, jejichž předložení je podmínkou uzavření smlouvy dle § 104/1/a ZZVZ</t>
  </si>
  <si>
    <t>Zadavatel dále zjistil z elektronického nástroje CRIBIS identifikační údaje členů statutárního orgánu a skutečných majitelů vybraného dodavatele a současně mezi těmito osoba neidentifikoval:</t>
  </si>
  <si>
    <t>Zadavatel dále neshledal, že by se na vybraného dodavatele, jeho skutečné majitele a členy statutárního orgánu vztahovaly mezinárodní sankce ve smyslu § 48a ZZVZ.</t>
  </si>
  <si>
    <t>Zadavatel zjistil údaje o skutečných majitelích všech poddodavatelů, jež vybraný dodavatel identifikoval v nabídce.</t>
  </si>
  <si>
    <t>Zadavatel dále zjistil z elektronického nástroje CRIBIS identifikační údaje členů statutárního orgánu a skutečných majitelů pododovatelů a současně mezi těmito osoba neidentifikoval:</t>
  </si>
  <si>
    <t>Zadavatel neshledal, že by se na poddodavatele vybraného dodavatele, jejich skutečné majitele a členy statutárního orgánu vztahovaly mezinárodní sankce ve smyslu § 48a ZZVZ.</t>
  </si>
  <si>
    <t>Výpis z evidence skutečných majitelů - vybraný dodavatel + poddodavatel</t>
  </si>
  <si>
    <t>Výpis z CRIBIS - vybraný dodavatel +  poddodavatel</t>
  </si>
  <si>
    <t>Posouzení střetu zájmů, mezinárodní sankce</t>
  </si>
  <si>
    <t>ZU - rekonstrukce Chodské náměstí 1, Plzeň</t>
  </si>
  <si>
    <t xml:space="preserve"> 307 193 774,62  Kč bez DPH (limitní cena pro nabídku) </t>
  </si>
  <si>
    <t>celková rekonstrukce univerzitního objektu na adrese Chodské nám. 1 Plzeň</t>
  </si>
  <si>
    <t>Z2024-007867)</t>
  </si>
  <si>
    <t>P24V00000111</t>
  </si>
  <si>
    <t>Ing. Jan Kratochvíl</t>
  </si>
  <si>
    <t>Gabriela Langerová</t>
  </si>
  <si>
    <t>Ing. Bc. Aleš Jílek</t>
  </si>
  <si>
    <t>PS-I</t>
  </si>
  <si>
    <t>Ing. Tomáš Linda</t>
  </si>
  <si>
    <t>Ing. Ivan Petrlík</t>
  </si>
  <si>
    <t>Ing. Zdeněk Kratochvíl</t>
  </si>
  <si>
    <t>Žádosti o vysvětlení ZD - evidence</t>
  </si>
  <si>
    <t>Dotazy</t>
  </si>
  <si>
    <t xml:space="preserve">pracovní dny </t>
  </si>
  <si>
    <t>cesta</t>
  </si>
  <si>
    <t xml:space="preserve">od koho </t>
  </si>
  <si>
    <t>předmět dotazu</t>
  </si>
  <si>
    <t>vysvětlení ZD</t>
  </si>
  <si>
    <t>dne</t>
  </si>
  <si>
    <t xml:space="preserve">odpovědět do </t>
  </si>
  <si>
    <t>prodlení</t>
  </si>
  <si>
    <t xml:space="preserve">původní lhůta </t>
  </si>
  <si>
    <t>povinnost prodloužit do</t>
  </si>
  <si>
    <t>nová lhůta pro nabídky</t>
  </si>
  <si>
    <t>kdy změna</t>
  </si>
  <si>
    <t>GEOSAN GROUP</t>
  </si>
  <si>
    <t>k soupisu prací</t>
  </si>
  <si>
    <t xml:space="preserve">předpoklad uzavření smlouvy </t>
  </si>
  <si>
    <t>doba realizace - měsíců:</t>
  </si>
  <si>
    <t>Metrostav DIZ s.r.o.</t>
  </si>
  <si>
    <t>Mar, plošiny, hodiny</t>
  </si>
  <si>
    <t xml:space="preserve">OHLA ŽS </t>
  </si>
  <si>
    <t>Zadavatel k dnešnímu dni nahrazuje na profilu zadavatele soupis prací (Příloha č. 3 ZD) jeho aktualizovanou verzí. Změny soupisu jsou patrné z odpovědí na jednotlivé dotazy.</t>
  </si>
  <si>
    <t>SYNER, s.r.o.</t>
  </si>
  <si>
    <t>obklady, JIS ERO, PZTS, EPS, CCTV atp.</t>
  </si>
  <si>
    <t>BAK stavební spol.</t>
  </si>
  <si>
    <t>předání staveniště (předpklad dle SOD)</t>
  </si>
  <si>
    <t xml:space="preserve">č. 1 - </t>
  </si>
  <si>
    <t>Zlínstav</t>
  </si>
  <si>
    <t>nerezový stůl</t>
  </si>
  <si>
    <t>SILBA</t>
  </si>
  <si>
    <t>reference</t>
  </si>
  <si>
    <t>podlahy</t>
  </si>
  <si>
    <t>Vážení,
máme zájem se zúčastnit výběrového řízení VZ „ZU - rekonstrukce Chodské náměstí 1, Plzeň". V zadávací dokumentaci požadujete prokázat splnění technické kvalifikace dle §79 odst.2 písm.a) 3 referenčními stavbami obdobného charakteru, každá za nejméně 100 mil.Kč bez DPH. Jsme stavební firma založená v roce 1995, s ročním obratem 408 mil. Kč za rok 2023 a 95 kmenovými zaměstnanci, disponujeme i odpovídajícím technickým vybavením. V posledních S letech jsme ale realizovali pouze 1 stavbu dosahující požadované částky nad 100 mil. Kč bez DPH, další naše stavby měly hodnotu těsně pod limitem 100 mil. Kč bez DPH. Přestože všechny námi realizované stavby nedosahují požadované hodnoty, domníváme se, že bychom byli plnohodnotným generálním dodavatelem zakázky. Proto Vás žádáme o možnost přehodnocení kritérií účasti ve výběrovém řízení a např. snížení požadované hodnoty realizovaných staveb (včetně staveb jednotlivých stavbyvedoucí) na nižší částku, případně snížení počtu požadovaných staveb.</t>
  </si>
  <si>
    <t>- č. 1 - odpověď na dotaz č. 12</t>
  </si>
  <si>
    <t>žádost o vysvětlení ZD (dotaz v pořadí č. 12) s následujícím obsahem:</t>
  </si>
  <si>
    <t>Zadavatel nebude zmírňovat požadavky na technickou kvalifikaci.</t>
  </si>
  <si>
    <t>k SOD + technické</t>
  </si>
  <si>
    <t>k soupisu</t>
  </si>
  <si>
    <t>finalizování odpovědi</t>
  </si>
  <si>
    <t>mykol. Průzkum</t>
  </si>
  <si>
    <t>22 prac dnů k 12.4.</t>
  </si>
  <si>
    <t>přílohy</t>
  </si>
  <si>
    <t>D.1.1.c.02_b Výpis oken</t>
  </si>
  <si>
    <t>D.1.1.a_a TZ / lamely z min. vaty</t>
  </si>
  <si>
    <t>blokové schéma</t>
  </si>
  <si>
    <t>D.1.4.8.c. SEZNAM STROJU A ZARIZENI - KML</t>
  </si>
  <si>
    <t>nic</t>
  </si>
  <si>
    <t>soupis prací - h</t>
  </si>
  <si>
    <t>12.4.</t>
  </si>
  <si>
    <t>D.1.4.1.c_a / D.1.4.7.c.1_a / akt. SOD</t>
  </si>
  <si>
    <t>k soupisu - stejné dotazy jako v 15</t>
  </si>
  <si>
    <t>už odpovězeno - DI1 - 4.4.</t>
  </si>
  <si>
    <t>otázka č. 12 ? - ornitolog</t>
  </si>
  <si>
    <t>otázka č. 1 ? - gen klíče</t>
  </si>
  <si>
    <t>není na sdíleném disku</t>
  </si>
  <si>
    <t>otázka č. 10 - ornitolog</t>
  </si>
  <si>
    <t>- č. 2 - odpověď na dotazy</t>
  </si>
  <si>
    <t>D.1.4.8.01_a TZ -bude zvřejněna verze k D1</t>
  </si>
  <si>
    <t>11x soubor (z toho jeden starý - bude zveřejněn posl. výpis oken)</t>
  </si>
  <si>
    <r>
      <t xml:space="preserve">Zadavatel v příloze přikládá obržené dotazy č. 1 až 11 a č. 13 až 17 včetně odpovědí zadavatele (resp. projektanta - </t>
    </r>
    <r>
      <rPr>
        <sz val="11"/>
        <color rgb="FFFF0000"/>
        <rFont val="Calibri"/>
        <family val="2"/>
        <charset val="238"/>
        <scheme val="minor"/>
      </rPr>
      <t>zvýrazněno červeně</t>
    </r>
    <r>
      <rPr>
        <sz val="11"/>
        <color theme="1"/>
        <rFont val="Calibri"/>
        <family val="2"/>
        <charset val="238"/>
        <scheme val="minor"/>
      </rPr>
      <t xml:space="preserve">) . </t>
    </r>
  </si>
  <si>
    <t>Na dotaz č. 18 z  11.4.2024 zadavatel odpoví jakmile to bude technicky možné.</t>
  </si>
  <si>
    <t>Příloha:  dotaz č. 1 až 17 (vyjma dotazu č. 12 - již odpovězeno 4..4.2024) s odpovědmi zadavatele</t>
  </si>
  <si>
    <t xml:space="preserve">Zadavatel dále k dnešnímu dni (v návaznosti na dotaz č. 11) uveřejňuje na profilu zadavatele novou verzi Přílohy č. 2 ZD, tj. Závazný návrh smlouvy. Pro snazší identifikaci a posouzení provedených změn je akt. znění smlouvy zveřejněno i ve verzi s revizemi oproti předchozí verzi. </t>
  </si>
  <si>
    <t>Zadavatel k dnešnímu dni uveřejňuje na profilu zadavatele novou verzi Přílohy č. 3 ZD, tj. aktualizovaný soupis prací k ocenění a další související dokumenty doplňující či nahrazující původní verze některých částí PD (nové verze existujících souborů nahrazují dosavadní verze).</t>
  </si>
  <si>
    <t xml:space="preserve">Zadavatel prodlužuje lhůtu pro podání nabídek, a to do 10:00 hod dne 24. května 2024. </t>
  </si>
  <si>
    <r>
      <t>V rámci některých odpovědí projektanta jsou formulace typu "</t>
    </r>
    <r>
      <rPr>
        <i/>
        <sz val="11"/>
        <color theme="1"/>
        <rFont val="Calibri"/>
        <family val="2"/>
        <charset val="238"/>
        <scheme val="minor"/>
      </rPr>
      <t>prosíme o nacenění plošin dle specifikace uvedené v PD</t>
    </r>
    <r>
      <rPr>
        <sz val="11"/>
        <color theme="1"/>
        <rFont val="Calibri"/>
        <family val="2"/>
        <charset val="238"/>
        <scheme val="minor"/>
      </rPr>
      <t xml:space="preserve">". Zadavatel k formulacím obdobného charakteru pro vyloučení pochybností doplňuje, že tato odpověď nedává žádný prostor pro odchylku či volní uvážení dodavatele. Byť je odpověď formulována jako prosba, jde o příkaz, resp. zadávací podmínku a je nutné takové prosbě vyhovět.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</si>
</sst>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Kč&quot;;[Red]\-#,##0.00\ &quot;Kč&quot;"/>
    <numFmt numFmtId="44" formatCode="_-* #,##0.00\ &quot;Kč&quot;_-;\-* #,##0.00\ &quot;Kč&quot;_-;_-* &quot;-&quot;??\ &quot;Kč&quot;_-;_-@_-"/>
    <numFmt numFmtId="164" formatCode="0.0000"/>
    <numFmt numFmtId="165" formatCode="_-* #,##0.00\ [$Kč-405]_-;\-* #,##0.00\ [$Kč-405]_-;_-* &quot;-&quot;??\ [$Kč-405]_-;_-@_-"/>
    <numFmt numFmtId="166" formatCode="00000000"/>
    <numFmt numFmtId="167" formatCode="#,##0.00\ &quot;Kč&quot;"/>
  </numFmts>
  <fonts count="38" x14ac:knownFonts="1">
    <font>
      <sz val="11"/>
      <color theme="1"/>
      <name val="Calibri"/>
      <family val="2"/>
      <charset val="238"/>
      <scheme val="minor"/>
    </font>
    <font>
      <sz val="11"/>
      <color theme="1"/>
      <name val="Calibri"/>
      <family val="2"/>
      <charset val="238"/>
      <scheme val="minor"/>
    </font>
    <font>
      <sz val="12"/>
      <color rgb="FF000000"/>
      <name val="Calibri"/>
      <family val="2"/>
      <charset val="238"/>
      <scheme val="minor"/>
    </font>
    <font>
      <i/>
      <sz val="11"/>
      <color theme="1"/>
      <name val="Calibri"/>
      <family val="2"/>
      <charset val="238"/>
      <scheme val="minor"/>
    </font>
    <font>
      <b/>
      <sz val="12"/>
      <color theme="1"/>
      <name val="Calibri"/>
      <family val="2"/>
      <charset val="238"/>
      <scheme val="minor"/>
    </font>
    <font>
      <sz val="12"/>
      <color theme="1"/>
      <name val="Calibri"/>
      <family val="2"/>
      <charset val="238"/>
      <scheme val="minor"/>
    </font>
    <font>
      <b/>
      <sz val="11"/>
      <color theme="1"/>
      <name val="Calibri"/>
      <family val="2"/>
      <charset val="238"/>
      <scheme val="minor"/>
    </font>
    <font>
      <b/>
      <sz val="11"/>
      <color theme="1"/>
      <name val="Calibri"/>
      <family val="2"/>
      <charset val="238"/>
    </font>
    <font>
      <sz val="11"/>
      <color theme="1"/>
      <name val="Calibri"/>
      <family val="2"/>
      <charset val="238"/>
    </font>
    <font>
      <b/>
      <sz val="10"/>
      <color theme="1"/>
      <name val="Calibri"/>
      <family val="2"/>
      <charset val="238"/>
    </font>
    <font>
      <b/>
      <sz val="8"/>
      <color theme="1"/>
      <name val="Calibri"/>
      <family val="2"/>
      <charset val="238"/>
    </font>
    <font>
      <sz val="10"/>
      <color theme="1"/>
      <name val="Calibri"/>
      <family val="2"/>
      <charset val="238"/>
      <scheme val="minor"/>
    </font>
    <font>
      <b/>
      <sz val="7"/>
      <color theme="1"/>
      <name val="Calibri"/>
      <family val="2"/>
      <charset val="238"/>
    </font>
    <font>
      <sz val="9"/>
      <color theme="1"/>
      <name val="Calibri"/>
      <family val="2"/>
      <charset val="238"/>
      <scheme val="minor"/>
    </font>
    <font>
      <b/>
      <sz val="10"/>
      <color theme="1"/>
      <name val="Calibri"/>
      <family val="2"/>
      <charset val="238"/>
      <scheme val="minor"/>
    </font>
    <font>
      <sz val="10"/>
      <color rgb="FF000000"/>
      <name val="Calibri"/>
      <family val="2"/>
      <charset val="238"/>
      <scheme val="minor"/>
    </font>
    <font>
      <b/>
      <sz val="8"/>
      <color theme="1"/>
      <name val="Calibri"/>
      <family val="2"/>
      <charset val="238"/>
      <scheme val="minor"/>
    </font>
    <font>
      <i/>
      <sz val="10"/>
      <color theme="1"/>
      <name val="Calibri"/>
      <family val="2"/>
      <charset val="238"/>
      <scheme val="minor"/>
    </font>
    <font>
      <sz val="9"/>
      <color indexed="81"/>
      <name val="Tahoma"/>
      <family val="2"/>
      <charset val="238"/>
    </font>
    <font>
      <b/>
      <sz val="9"/>
      <color indexed="81"/>
      <name val="Tahoma"/>
      <family val="2"/>
      <charset val="238"/>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9"/>
      <color theme="1"/>
      <name val="Calibri"/>
      <family val="2"/>
      <charset val="238"/>
      <scheme val="minor"/>
    </font>
    <font>
      <sz val="11"/>
      <color rgb="FF000000"/>
      <name val="Calibri"/>
      <family val="2"/>
      <charset val="238"/>
      <scheme val="minor"/>
    </font>
    <font>
      <sz val="6"/>
      <color theme="1"/>
      <name val="Calibri"/>
      <family val="2"/>
      <charset val="238"/>
      <scheme val="minor"/>
    </font>
    <font>
      <i/>
      <sz val="10"/>
      <color theme="1"/>
      <name val="Calibri"/>
      <family val="2"/>
      <charset val="238"/>
    </font>
    <font>
      <sz val="10"/>
      <name val="Calibri"/>
      <family val="2"/>
      <charset val="238"/>
      <scheme val="minor"/>
    </font>
    <font>
      <sz val="7"/>
      <color rgb="FF333333"/>
      <name val="Verdana"/>
      <family val="2"/>
      <charset val="238"/>
    </font>
    <font>
      <u/>
      <sz val="11"/>
      <color theme="10"/>
      <name val="Calibri"/>
      <family val="2"/>
      <charset val="238"/>
      <scheme val="minor"/>
    </font>
    <font>
      <b/>
      <sz val="6"/>
      <color theme="1"/>
      <name val="Calibri"/>
      <family val="2"/>
      <charset val="238"/>
      <scheme val="minor"/>
    </font>
    <font>
      <sz val="8"/>
      <color theme="1"/>
      <name val="Calibri"/>
      <family val="2"/>
      <charset val="238"/>
      <scheme val="minor"/>
    </font>
    <font>
      <sz val="14"/>
      <color theme="1"/>
      <name val="Calibri"/>
      <family val="2"/>
      <charset val="238"/>
      <scheme val="minor"/>
    </font>
    <font>
      <b/>
      <sz val="7"/>
      <color theme="1"/>
      <name val="Calibri"/>
      <family val="2"/>
      <charset val="238"/>
      <scheme val="minor"/>
    </font>
    <font>
      <b/>
      <sz val="14"/>
      <color theme="0"/>
      <name val="Calibri"/>
      <family val="2"/>
      <charset val="238"/>
      <scheme val="minor"/>
    </font>
    <font>
      <b/>
      <sz val="12"/>
      <name val="Calibri"/>
      <family val="2"/>
      <charset val="238"/>
      <scheme val="minor"/>
    </font>
    <font>
      <b/>
      <sz val="10"/>
      <name val="Calibri"/>
      <family val="2"/>
      <charset val="238"/>
      <scheme val="minor"/>
    </font>
    <font>
      <b/>
      <sz val="10"/>
      <color rgb="FF000000"/>
      <name val="Calibri"/>
      <family val="2"/>
      <charset val="238"/>
      <scheme val="minor"/>
    </font>
  </fonts>
  <fills count="11">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0000"/>
        <bgColor indexed="64"/>
      </patternFill>
    </fill>
    <fill>
      <patternFill patternType="solid">
        <fgColor theme="0"/>
        <bgColor indexed="64"/>
      </patternFill>
    </fill>
    <fill>
      <patternFill patternType="solid">
        <fgColor rgb="FF23549B"/>
        <bgColor indexed="64"/>
      </patternFill>
    </fill>
    <fill>
      <patternFill patternType="solid">
        <fgColor rgb="FF92D050"/>
        <bgColor indexed="64"/>
      </patternFill>
    </fill>
  </fills>
  <borders count="16">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9" fontId="1" fillId="0" borderId="0" applyFont="0" applyFill="0" applyBorder="0" applyAlignment="0" applyProtection="0"/>
  </cellStyleXfs>
  <cellXfs count="762">
    <xf numFmtId="0" fontId="0" fillId="0" borderId="0" xfId="0"/>
    <xf numFmtId="0" fontId="2" fillId="0" borderId="0" xfId="0" applyFont="1" applyBorder="1" applyAlignment="1">
      <alignment horizontal="left" vertical="center"/>
    </xf>
    <xf numFmtId="0" fontId="0" fillId="0" borderId="0" xfId="0"/>
    <xf numFmtId="0" fontId="0" fillId="0" borderId="4" xfId="0" applyBorder="1"/>
    <xf numFmtId="0" fontId="0" fillId="0" borderId="8" xfId="0" applyBorder="1"/>
    <xf numFmtId="0" fontId="0" fillId="0" borderId="0" xfId="0" applyBorder="1"/>
    <xf numFmtId="0" fontId="2" fillId="0" borderId="2" xfId="0" applyFont="1" applyBorder="1" applyAlignment="1">
      <alignment vertical="center" wrapText="1"/>
    </xf>
    <xf numFmtId="0" fontId="3" fillId="0" borderId="10" xfId="0" applyFont="1" applyBorder="1"/>
    <xf numFmtId="0" fontId="0" fillId="0" borderId="9" xfId="0" applyBorder="1"/>
    <xf numFmtId="0" fontId="0" fillId="0" borderId="11" xfId="0" applyBorder="1"/>
    <xf numFmtId="0" fontId="0" fillId="0" borderId="5" xfId="0" applyBorder="1"/>
    <xf numFmtId="0" fontId="0" fillId="0" borderId="1" xfId="0" applyBorder="1"/>
    <xf numFmtId="0" fontId="3" fillId="0" borderId="12" xfId="0" applyFont="1" applyBorder="1"/>
    <xf numFmtId="0" fontId="0" fillId="0" borderId="6" xfId="0" applyBorder="1"/>
    <xf numFmtId="0" fontId="2" fillId="0" borderId="3" xfId="0" applyFont="1" applyBorder="1" applyAlignment="1">
      <alignment vertical="center"/>
    </xf>
    <xf numFmtId="0" fontId="5" fillId="0" borderId="3" xfId="0" applyFont="1" applyBorder="1"/>
    <xf numFmtId="0" fontId="11" fillId="0" borderId="2" xfId="0" applyFont="1" applyBorder="1" applyAlignment="1">
      <alignment vertical="center"/>
    </xf>
    <xf numFmtId="0" fontId="11" fillId="0" borderId="2" xfId="0" applyFont="1" applyBorder="1" applyAlignment="1"/>
    <xf numFmtId="0" fontId="0" fillId="0" borderId="0" xfId="0"/>
    <xf numFmtId="0" fontId="5" fillId="0" borderId="7" xfId="0" applyFont="1" applyBorder="1"/>
    <xf numFmtId="0" fontId="2" fillId="0" borderId="7" xfId="0" applyFont="1" applyBorder="1" applyAlignment="1">
      <alignment vertical="center"/>
    </xf>
    <xf numFmtId="0" fontId="0" fillId="0" borderId="0" xfId="0"/>
    <xf numFmtId="0" fontId="0" fillId="0" borderId="4" xfId="0" applyBorder="1"/>
    <xf numFmtId="0" fontId="11" fillId="0" borderId="2" xfId="0" applyFont="1" applyBorder="1" applyAlignment="1">
      <alignment horizontal="right"/>
    </xf>
    <xf numFmtId="0" fontId="0" fillId="0" borderId="0" xfId="0" applyBorder="1"/>
    <xf numFmtId="0" fontId="13" fillId="0" borderId="2" xfId="0" applyFont="1" applyBorder="1" applyAlignment="1">
      <alignment horizontal="left"/>
    </xf>
    <xf numFmtId="0" fontId="15" fillId="0" borderId="2" xfId="0" applyFont="1" applyBorder="1" applyAlignment="1">
      <alignment vertical="center"/>
    </xf>
    <xf numFmtId="0" fontId="0" fillId="0" borderId="0" xfId="0"/>
    <xf numFmtId="0" fontId="0" fillId="0" borderId="0" xfId="0"/>
    <xf numFmtId="0" fontId="8" fillId="0" borderId="0" xfId="0" applyFont="1" applyAlignment="1">
      <alignment horizontal="justify" vertical="top" wrapText="1" shrinkToFit="1"/>
    </xf>
    <xf numFmtId="0" fontId="0" fillId="0" borderId="2" xfId="0" applyBorder="1"/>
    <xf numFmtId="0" fontId="0" fillId="0" borderId="2" xfId="0" applyBorder="1" applyAlignment="1">
      <alignment horizontal="center" vertical="center"/>
    </xf>
    <xf numFmtId="0" fontId="0" fillId="0" borderId="4" xfId="0" applyBorder="1"/>
    <xf numFmtId="0" fontId="11" fillId="0" borderId="0" xfId="0" applyFont="1" applyBorder="1" applyAlignment="1">
      <alignment horizontal="center"/>
    </xf>
    <xf numFmtId="0" fontId="11" fillId="0" borderId="2" xfId="0" applyFont="1" applyBorder="1" applyAlignment="1">
      <alignment horizontal="right"/>
    </xf>
    <xf numFmtId="0" fontId="8" fillId="0" borderId="0" xfId="0" applyFont="1" applyAlignment="1">
      <alignment vertical="justify" wrapText="1" shrinkToFit="1"/>
    </xf>
    <xf numFmtId="14" fontId="8" fillId="0" borderId="0" xfId="0" applyNumberFormat="1" applyFont="1" applyAlignment="1">
      <alignment vertical="justify" wrapText="1" shrinkToFit="1"/>
    </xf>
    <xf numFmtId="0" fontId="0" fillId="0" borderId="0" xfId="0" applyBorder="1"/>
    <xf numFmtId="0" fontId="0" fillId="0" borderId="2" xfId="0" applyBorder="1" applyAlignment="1">
      <alignment horizontal="center" vertical="center" wrapText="1"/>
    </xf>
    <xf numFmtId="0" fontId="11" fillId="0" borderId="0" xfId="0" applyFont="1" applyBorder="1" applyAlignment="1"/>
    <xf numFmtId="0" fontId="13" fillId="0" borderId="0" xfId="0" applyFont="1" applyBorder="1" applyAlignment="1">
      <alignment horizontal="left"/>
    </xf>
    <xf numFmtId="0" fontId="15" fillId="0" borderId="0" xfId="0" applyFont="1" applyBorder="1" applyAlignment="1">
      <alignment vertical="center"/>
    </xf>
    <xf numFmtId="20" fontId="7" fillId="0" borderId="0" xfId="0" applyNumberFormat="1" applyFont="1" applyAlignment="1">
      <alignment horizontal="center" vertical="top" wrapText="1" shrinkToFit="1"/>
    </xf>
    <xf numFmtId="14" fontId="0" fillId="0" borderId="2" xfId="0" applyNumberFormat="1" applyBorder="1" applyAlignment="1">
      <alignment horizontal="center" vertical="center" wrapText="1"/>
    </xf>
    <xf numFmtId="20" fontId="0" fillId="0" borderId="2" xfId="0" applyNumberFormat="1" applyBorder="1" applyAlignment="1">
      <alignment horizontal="center" vertical="center"/>
    </xf>
    <xf numFmtId="0" fontId="0" fillId="0" borderId="3" xfId="0" applyBorder="1"/>
    <xf numFmtId="0" fontId="0" fillId="0" borderId="0" xfId="0" applyBorder="1" applyAlignment="1">
      <alignment horizontal="right"/>
    </xf>
    <xf numFmtId="0" fontId="0" fillId="0" borderId="0" xfId="0"/>
    <xf numFmtId="0" fontId="0" fillId="0" borderId="2" xfId="0" applyBorder="1" applyAlignment="1">
      <alignment horizontal="center" vertical="center"/>
    </xf>
    <xf numFmtId="0" fontId="0" fillId="0" borderId="4" xfId="0" applyBorder="1"/>
    <xf numFmtId="0" fontId="0" fillId="0" borderId="0" xfId="0" applyBorder="1"/>
    <xf numFmtId="0" fontId="0" fillId="0" borderId="2" xfId="0" applyFont="1" applyBorder="1" applyAlignment="1">
      <alignment horizontal="center" vertical="center"/>
    </xf>
    <xf numFmtId="0" fontId="0" fillId="0" borderId="0" xfId="0" applyBorder="1" applyAlignment="1">
      <alignment horizontal="center" vertical="center"/>
    </xf>
    <xf numFmtId="0" fontId="0" fillId="0" borderId="2" xfId="0" applyBorder="1" applyAlignment="1">
      <alignment horizontal="center" vertical="center" wrapText="1"/>
    </xf>
    <xf numFmtId="14" fontId="0" fillId="0" borderId="0" xfId="0" applyNumberFormat="1" applyBorder="1"/>
    <xf numFmtId="0" fontId="4" fillId="0" borderId="3" xfId="0" applyFont="1" applyFill="1" applyBorder="1" applyAlignment="1">
      <alignment vertical="center"/>
    </xf>
    <xf numFmtId="0" fontId="4" fillId="0" borderId="4" xfId="0" applyFont="1" applyFill="1" applyBorder="1" applyAlignment="1">
      <alignment vertical="center"/>
    </xf>
    <xf numFmtId="0" fontId="4" fillId="0" borderId="5" xfId="0" applyFont="1" applyFill="1" applyBorder="1" applyAlignment="1">
      <alignment vertical="center"/>
    </xf>
    <xf numFmtId="0" fontId="0" fillId="0" borderId="0" xfId="0" applyAlignment="1">
      <alignment horizontal="left" vertical="top" wrapText="1"/>
    </xf>
    <xf numFmtId="0" fontId="0" fillId="0" borderId="5" xfId="0" applyFont="1" applyBorder="1" applyAlignment="1">
      <alignment vertical="center"/>
    </xf>
    <xf numFmtId="0" fontId="0" fillId="0" borderId="0" xfId="0" applyBorder="1" applyAlignment="1">
      <alignment horizontal="center"/>
    </xf>
    <xf numFmtId="0" fontId="20" fillId="0" borderId="0" xfId="0" applyFont="1"/>
    <xf numFmtId="0" fontId="20" fillId="0" borderId="0" xfId="0" applyFont="1" applyAlignment="1">
      <alignment vertical="center"/>
    </xf>
    <xf numFmtId="0" fontId="4" fillId="3" borderId="3" xfId="0" applyFont="1" applyFill="1" applyBorder="1" applyAlignment="1">
      <alignment vertical="center"/>
    </xf>
    <xf numFmtId="0" fontId="5" fillId="3" borderId="4" xfId="0" applyFont="1" applyFill="1" applyBorder="1"/>
    <xf numFmtId="0" fontId="4" fillId="3" borderId="4" xfId="0" applyFont="1" applyFill="1" applyBorder="1" applyAlignment="1">
      <alignment vertical="center"/>
    </xf>
    <xf numFmtId="0" fontId="4" fillId="3" borderId="5" xfId="0" applyFont="1" applyFill="1" applyBorder="1" applyAlignment="1">
      <alignment vertical="center"/>
    </xf>
    <xf numFmtId="0" fontId="6" fillId="4" borderId="2" xfId="0" applyFont="1" applyFill="1" applyBorder="1" applyAlignment="1">
      <alignment horizontal="center" vertical="center"/>
    </xf>
    <xf numFmtId="0" fontId="9" fillId="4" borderId="2" xfId="0" applyFont="1" applyFill="1" applyBorder="1" applyAlignment="1">
      <alignment horizontal="center" vertical="center" wrapText="1"/>
    </xf>
    <xf numFmtId="0" fontId="9" fillId="4" borderId="2" xfId="0" applyFont="1" applyFill="1" applyBorder="1" applyAlignment="1">
      <alignment horizontal="center" vertical="center" wrapText="1" shrinkToFit="1"/>
    </xf>
    <xf numFmtId="0" fontId="9" fillId="4" borderId="3" xfId="0" applyFont="1" applyFill="1" applyBorder="1" applyAlignment="1">
      <alignment horizontal="center" vertical="center" wrapText="1" shrinkToFit="1"/>
    </xf>
    <xf numFmtId="0" fontId="5" fillId="3" borderId="4" xfId="0" applyFont="1" applyFill="1" applyBorder="1" applyAlignment="1"/>
    <xf numFmtId="3" fontId="11" fillId="0" borderId="2" xfId="0" applyNumberFormat="1" applyFont="1" applyBorder="1" applyAlignment="1">
      <alignment horizontal="right"/>
    </xf>
    <xf numFmtId="0" fontId="0" fillId="0" borderId="0" xfId="0" applyFont="1" applyFill="1" applyBorder="1" applyAlignment="1">
      <alignment horizontal="center" vertical="center"/>
    </xf>
    <xf numFmtId="20" fontId="0" fillId="0" borderId="0" xfId="0" applyNumberFormat="1" applyBorder="1" applyAlignment="1">
      <alignment horizontal="center" vertical="center"/>
    </xf>
    <xf numFmtId="0" fontId="0" fillId="0" borderId="0" xfId="0" applyFont="1" applyBorder="1" applyAlignment="1">
      <alignment horizontal="center" vertical="center"/>
    </xf>
    <xf numFmtId="0" fontId="12" fillId="4" borderId="2" xfId="0" applyFont="1" applyFill="1" applyBorder="1" applyAlignment="1">
      <alignment horizontal="center" vertical="center" wrapText="1"/>
    </xf>
    <xf numFmtId="49" fontId="0" fillId="0" borderId="0" xfId="0" applyNumberFormat="1" applyFont="1" applyFill="1" applyBorder="1" applyAlignment="1">
      <alignment horizontal="center"/>
    </xf>
    <xf numFmtId="0" fontId="0" fillId="0" borderId="0" xfId="0" applyFill="1" applyBorder="1" applyAlignment="1">
      <alignment horizontal="center"/>
    </xf>
    <xf numFmtId="0" fontId="0" fillId="0" borderId="0" xfId="0" applyFont="1" applyFill="1" applyBorder="1" applyAlignment="1">
      <alignment horizontal="center"/>
    </xf>
    <xf numFmtId="0" fontId="2" fillId="0" borderId="0" xfId="0" applyFont="1" applyBorder="1" applyAlignment="1">
      <alignment vertical="center" wrapText="1"/>
    </xf>
    <xf numFmtId="0" fontId="8" fillId="0" borderId="0" xfId="0" applyFont="1" applyBorder="1" applyAlignment="1">
      <alignment horizontal="justify" vertical="top" wrapText="1" shrinkToFit="1"/>
    </xf>
    <xf numFmtId="0" fontId="14" fillId="4" borderId="7" xfId="0" applyFont="1" applyFill="1" applyBorder="1"/>
    <xf numFmtId="0" fontId="0" fillId="4" borderId="6" xfId="0" applyFill="1" applyBorder="1" applyAlignment="1">
      <alignment horizontal="center" vertical="top" wrapText="1"/>
    </xf>
    <xf numFmtId="0" fontId="0" fillId="4" borderId="11" xfId="0" applyFill="1" applyBorder="1" applyAlignment="1">
      <alignment horizontal="center" vertical="top" wrapText="1"/>
    </xf>
    <xf numFmtId="0" fontId="14" fillId="3" borderId="3" xfId="0" applyFont="1" applyFill="1" applyBorder="1" applyAlignment="1">
      <alignment vertical="center"/>
    </xf>
    <xf numFmtId="0" fontId="0" fillId="0" borderId="0" xfId="0" applyBorder="1" applyAlignment="1">
      <alignment horizontal="left"/>
    </xf>
    <xf numFmtId="44" fontId="2" fillId="0" borderId="0" xfId="1" applyFont="1" applyBorder="1" applyAlignment="1">
      <alignment vertical="center"/>
    </xf>
    <xf numFmtId="0" fontId="5" fillId="0" borderId="0" xfId="0" applyFont="1" applyBorder="1" applyAlignment="1">
      <alignment horizontal="left"/>
    </xf>
    <xf numFmtId="0" fontId="0" fillId="0" borderId="2" xfId="0" applyFont="1" applyFill="1" applyBorder="1" applyAlignment="1">
      <alignment horizontal="center" vertical="center"/>
    </xf>
    <xf numFmtId="14" fontId="3" fillId="0" borderId="0" xfId="0" applyNumberFormat="1" applyFont="1" applyBorder="1" applyAlignment="1">
      <alignment horizontal="right"/>
    </xf>
    <xf numFmtId="0" fontId="3" fillId="0" borderId="0" xfId="0" applyFont="1" applyBorder="1" applyAlignment="1">
      <alignment horizontal="right"/>
    </xf>
    <xf numFmtId="0" fontId="17" fillId="0" borderId="0" xfId="0" applyNumberFormat="1" applyFont="1" applyBorder="1" applyAlignment="1">
      <alignment horizontal="center" vertical="center"/>
    </xf>
    <xf numFmtId="0" fontId="0" fillId="0" borderId="2" xfId="0" applyBorder="1" applyAlignment="1">
      <alignment horizontal="center"/>
    </xf>
    <xf numFmtId="0" fontId="5" fillId="0" borderId="3" xfId="0" applyFont="1" applyFill="1" applyBorder="1"/>
    <xf numFmtId="0" fontId="0" fillId="0" borderId="4" xfId="0" applyFill="1" applyBorder="1"/>
    <xf numFmtId="0" fontId="0" fillId="0" borderId="5" xfId="0" applyFill="1" applyBorder="1"/>
    <xf numFmtId="0" fontId="2" fillId="0" borderId="3" xfId="0" applyFont="1" applyFill="1" applyBorder="1" applyAlignment="1">
      <alignment vertical="center"/>
    </xf>
    <xf numFmtId="0" fontId="2" fillId="0" borderId="0" xfId="0" applyFont="1" applyFill="1" applyBorder="1" applyAlignment="1">
      <alignment horizontal="left" vertical="center"/>
    </xf>
    <xf numFmtId="0" fontId="0" fillId="0" borderId="0" xfId="0" applyFill="1" applyBorder="1"/>
    <xf numFmtId="0" fontId="0" fillId="0" borderId="1" xfId="0" applyFill="1" applyBorder="1"/>
    <xf numFmtId="0" fontId="5" fillId="0" borderId="7" xfId="0" applyFont="1" applyFill="1" applyBorder="1"/>
    <xf numFmtId="0" fontId="0" fillId="0" borderId="6" xfId="0" applyFill="1" applyBorder="1"/>
    <xf numFmtId="0" fontId="0" fillId="0" borderId="11" xfId="0" applyFill="1" applyBorder="1"/>
    <xf numFmtId="0" fontId="11" fillId="0" borderId="2" xfId="0" applyFont="1" applyFill="1" applyBorder="1" applyAlignment="1">
      <alignment vertical="center"/>
    </xf>
    <xf numFmtId="0" fontId="11" fillId="0" borderId="2" xfId="0" applyFont="1" applyFill="1" applyBorder="1" applyAlignment="1">
      <alignment horizontal="right"/>
    </xf>
    <xf numFmtId="3" fontId="11" fillId="0" borderId="2" xfId="0" applyNumberFormat="1" applyFont="1" applyFill="1" applyBorder="1" applyAlignment="1">
      <alignment horizontal="right"/>
    </xf>
    <xf numFmtId="0" fontId="0" fillId="0" borderId="2"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0" fillId="0" borderId="0" xfId="0" applyBorder="1" applyAlignment="1">
      <alignment horizontal="center"/>
    </xf>
    <xf numFmtId="0" fontId="0" fillId="0" borderId="5" xfId="0" applyFont="1" applyBorder="1" applyAlignment="1">
      <alignment horizontal="left" vertical="center"/>
    </xf>
    <xf numFmtId="0" fontId="0" fillId="0" borderId="5" xfId="0" applyBorder="1" applyAlignment="1">
      <alignment vertical="center"/>
    </xf>
    <xf numFmtId="0" fontId="0" fillId="0" borderId="0" xfId="0" applyBorder="1" applyAlignment="1">
      <alignment horizontal="left" vertical="center"/>
    </xf>
    <xf numFmtId="49" fontId="0" fillId="0" borderId="0" xfId="0" applyNumberFormat="1" applyBorder="1" applyAlignment="1">
      <alignment horizontal="center"/>
    </xf>
    <xf numFmtId="49" fontId="0" fillId="0" borderId="0" xfId="0" applyNumberFormat="1" applyFont="1" applyBorder="1" applyAlignment="1">
      <alignment horizontal="center"/>
    </xf>
    <xf numFmtId="0" fontId="0" fillId="0" borderId="0" xfId="0" applyFont="1" applyBorder="1" applyAlignment="1">
      <alignment horizontal="center"/>
    </xf>
    <xf numFmtId="0" fontId="0" fillId="0" borderId="0" xfId="0" applyBorder="1" applyAlignment="1">
      <alignment horizontal="center"/>
    </xf>
    <xf numFmtId="0" fontId="22" fillId="0" borderId="0" xfId="0" applyFont="1"/>
    <xf numFmtId="0" fontId="0" fillId="0" borderId="0" xfId="0" applyAlignment="1">
      <alignment horizontal="justify"/>
    </xf>
    <xf numFmtId="49" fontId="0" fillId="0" borderId="0" xfId="0" applyNumberFormat="1" applyFont="1" applyBorder="1" applyAlignment="1">
      <alignment horizontal="center" vertical="center"/>
    </xf>
    <xf numFmtId="14" fontId="0" fillId="0" borderId="0" xfId="0" applyNumberFormat="1" applyFont="1" applyBorder="1" applyAlignment="1">
      <alignment horizontal="center" vertical="center"/>
    </xf>
    <xf numFmtId="0" fontId="4" fillId="3" borderId="3" xfId="0" applyFont="1" applyFill="1" applyBorder="1" applyAlignment="1">
      <alignment vertical="center"/>
    </xf>
    <xf numFmtId="0" fontId="4" fillId="3" borderId="4" xfId="0" applyFont="1" applyFill="1" applyBorder="1" applyAlignment="1">
      <alignment vertical="center"/>
    </xf>
    <xf numFmtId="0" fontId="4" fillId="3" borderId="5" xfId="0" applyFont="1" applyFill="1" applyBorder="1" applyAlignment="1">
      <alignment vertical="center"/>
    </xf>
    <xf numFmtId="44" fontId="11" fillId="0" borderId="0" xfId="1" applyFont="1" applyBorder="1" applyAlignment="1">
      <alignment vertical="center"/>
    </xf>
    <xf numFmtId="0" fontId="0" fillId="0" borderId="0" xfId="0"/>
    <xf numFmtId="0" fontId="0" fillId="0" borderId="0" xfId="0" applyBorder="1" applyAlignment="1">
      <alignment horizontal="center" vertical="center"/>
    </xf>
    <xf numFmtId="0" fontId="0" fillId="0" borderId="2" xfId="0" applyFont="1" applyFill="1" applyBorder="1" applyAlignment="1">
      <alignment horizontal="center" vertical="center"/>
    </xf>
    <xf numFmtId="0" fontId="0" fillId="0" borderId="0" xfId="0" applyBorder="1" applyAlignment="1">
      <alignment horizontal="center" vertical="center" wrapText="1"/>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top" wrapText="1"/>
    </xf>
    <xf numFmtId="0" fontId="0" fillId="0" borderId="0" xfId="0"/>
    <xf numFmtId="0" fontId="0" fillId="0" borderId="2" xfId="0" applyBorder="1" applyAlignment="1">
      <alignment horizontal="center" vertical="center"/>
    </xf>
    <xf numFmtId="0" fontId="0" fillId="0" borderId="2" xfId="0" applyFont="1" applyBorder="1" applyAlignment="1">
      <alignment horizontal="center" vertical="center"/>
    </xf>
    <xf numFmtId="0" fontId="0" fillId="0" borderId="2" xfId="0" applyBorder="1" applyAlignment="1">
      <alignment horizontal="center" vertical="center" wrapText="1"/>
    </xf>
    <xf numFmtId="0" fontId="6" fillId="4" borderId="2" xfId="0" applyFont="1" applyFill="1" applyBorder="1" applyAlignment="1">
      <alignment horizontal="center" vertical="center"/>
    </xf>
    <xf numFmtId="0" fontId="0" fillId="0" borderId="0" xfId="0"/>
    <xf numFmtId="0" fontId="2" fillId="0" borderId="0" xfId="0" applyFont="1" applyBorder="1" applyAlignment="1">
      <alignment horizontal="left" vertical="center"/>
    </xf>
    <xf numFmtId="0" fontId="0" fillId="0" borderId="4" xfId="0" applyBorder="1"/>
    <xf numFmtId="0" fontId="0" fillId="0" borderId="0" xfId="0" applyBorder="1"/>
    <xf numFmtId="0" fontId="0" fillId="0" borderId="11" xfId="0" applyBorder="1"/>
    <xf numFmtId="0" fontId="0" fillId="0" borderId="5" xfId="0" applyBorder="1"/>
    <xf numFmtId="0" fontId="0" fillId="0" borderId="1" xfId="0" applyBorder="1"/>
    <xf numFmtId="0" fontId="0" fillId="0" borderId="6" xfId="0" applyBorder="1"/>
    <xf numFmtId="0" fontId="2" fillId="0" borderId="3" xfId="0" applyFont="1" applyBorder="1" applyAlignment="1">
      <alignment vertical="center"/>
    </xf>
    <xf numFmtId="0" fontId="5" fillId="0" borderId="3" xfId="0" applyFont="1" applyBorder="1"/>
    <xf numFmtId="0" fontId="11" fillId="0" borderId="2" xfId="0" applyFont="1" applyBorder="1" applyAlignment="1">
      <alignment vertical="center"/>
    </xf>
    <xf numFmtId="0" fontId="11" fillId="0" borderId="2" xfId="0" applyFont="1" applyBorder="1" applyAlignment="1"/>
    <xf numFmtId="0" fontId="5" fillId="0" borderId="7" xfId="0" applyFont="1" applyBorder="1"/>
    <xf numFmtId="0" fontId="2" fillId="0" borderId="7" xfId="0" applyFont="1" applyBorder="1" applyAlignment="1">
      <alignment vertical="center"/>
    </xf>
    <xf numFmtId="0" fontId="11" fillId="0" borderId="2" xfId="0" applyFont="1" applyBorder="1" applyAlignment="1">
      <alignment horizontal="right"/>
    </xf>
    <xf numFmtId="0" fontId="15" fillId="0" borderId="2" xfId="0" applyFont="1" applyBorder="1" applyAlignment="1">
      <alignment vertical="center"/>
    </xf>
    <xf numFmtId="0" fontId="8" fillId="0" borderId="0" xfId="0" applyFont="1" applyAlignment="1">
      <alignment vertical="justify" wrapText="1" shrinkToFit="1"/>
    </xf>
    <xf numFmtId="14" fontId="8" fillId="0" borderId="0" xfId="0" applyNumberFormat="1" applyFont="1" applyAlignment="1">
      <alignment vertical="justify" wrapText="1" shrinkToFit="1"/>
    </xf>
    <xf numFmtId="0" fontId="0" fillId="0" borderId="3" xfId="0" applyBorder="1"/>
    <xf numFmtId="14" fontId="0" fillId="0" borderId="0" xfId="0" applyNumberFormat="1" applyBorder="1"/>
    <xf numFmtId="14" fontId="0" fillId="0" borderId="3" xfId="0" applyNumberFormat="1" applyBorder="1" applyAlignment="1">
      <alignment horizontal="center"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4" fillId="0" borderId="5" xfId="0" applyFont="1" applyFill="1" applyBorder="1" applyAlignment="1">
      <alignment vertical="center"/>
    </xf>
    <xf numFmtId="14" fontId="0" fillId="0" borderId="5" xfId="0" applyNumberFormat="1" applyBorder="1" applyAlignment="1">
      <alignment horizontal="center" vertical="center"/>
    </xf>
    <xf numFmtId="0" fontId="4" fillId="3" borderId="3" xfId="0" applyFont="1" applyFill="1" applyBorder="1" applyAlignment="1">
      <alignment vertical="center"/>
    </xf>
    <xf numFmtId="0" fontId="5" fillId="3" borderId="4" xfId="0" applyFont="1" applyFill="1" applyBorder="1"/>
    <xf numFmtId="0" fontId="4" fillId="3" borderId="4" xfId="0" applyFont="1" applyFill="1" applyBorder="1" applyAlignment="1">
      <alignment vertical="center"/>
    </xf>
    <xf numFmtId="0" fontId="4" fillId="3" borderId="5" xfId="0" applyFont="1" applyFill="1" applyBorder="1" applyAlignment="1">
      <alignment vertical="center"/>
    </xf>
    <xf numFmtId="0" fontId="9" fillId="4" borderId="2" xfId="0" applyFont="1" applyFill="1" applyBorder="1" applyAlignment="1">
      <alignment horizontal="center" vertical="center" wrapText="1"/>
    </xf>
    <xf numFmtId="0" fontId="9" fillId="4" borderId="2" xfId="0" applyFont="1" applyFill="1" applyBorder="1" applyAlignment="1">
      <alignment horizontal="center" vertical="center" wrapText="1" shrinkToFit="1"/>
    </xf>
    <xf numFmtId="3" fontId="11" fillId="0" borderId="2" xfId="0" applyNumberFormat="1" applyFont="1" applyBorder="1" applyAlignment="1">
      <alignment horizontal="right"/>
    </xf>
    <xf numFmtId="0" fontId="12" fillId="4" borderId="2"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5" fillId="0" borderId="4" xfId="0" applyFont="1" applyFill="1" applyBorder="1" applyAlignment="1"/>
    <xf numFmtId="8" fontId="11" fillId="0" borderId="2" xfId="1" applyNumberFormat="1" applyFont="1" applyBorder="1" applyAlignment="1">
      <alignment horizontal="center" vertical="center" wrapText="1"/>
    </xf>
    <xf numFmtId="0" fontId="25" fillId="3" borderId="2" xfId="0" applyFont="1" applyFill="1" applyBorder="1" applyAlignment="1">
      <alignment horizontal="center" vertical="center" wrapText="1"/>
    </xf>
    <xf numFmtId="8" fontId="11" fillId="0" borderId="0" xfId="1" applyNumberFormat="1" applyFont="1" applyBorder="1" applyAlignment="1">
      <alignment horizontal="center" vertical="center" wrapText="1"/>
    </xf>
    <xf numFmtId="2" fontId="14" fillId="0" borderId="2" xfId="1" applyNumberFormat="1" applyFont="1" applyBorder="1" applyAlignment="1">
      <alignment horizontal="center" vertical="center" wrapText="1"/>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44" fontId="14" fillId="0" borderId="0" xfId="1" applyFont="1" applyBorder="1" applyAlignment="1">
      <alignment horizontal="center" vertical="center" wrapText="1"/>
    </xf>
    <xf numFmtId="44" fontId="6" fillId="0" borderId="2" xfId="1" applyFont="1" applyBorder="1" applyAlignment="1">
      <alignment horizontal="center" vertical="center" wrapText="1"/>
    </xf>
    <xf numFmtId="0" fontId="11" fillId="0" borderId="0" xfId="0" applyFont="1" applyFill="1" applyBorder="1" applyAlignment="1">
      <alignment horizontal="center" vertical="center"/>
    </xf>
    <xf numFmtId="0" fontId="17" fillId="0" borderId="0" xfId="0" applyFont="1" applyFill="1" applyBorder="1" applyAlignment="1">
      <alignment horizontal="justify" vertical="top" wrapText="1"/>
    </xf>
    <xf numFmtId="165" fontId="0" fillId="0" borderId="2" xfId="0" applyNumberFormat="1" applyBorder="1" applyAlignment="1">
      <alignment horizontal="center" vertical="center" wrapText="1"/>
    </xf>
    <xf numFmtId="0" fontId="28" fillId="0" borderId="0" xfId="0" applyFont="1"/>
    <xf numFmtId="0" fontId="0" fillId="0" borderId="0" xfId="0" applyBorder="1" applyAlignment="1">
      <alignment horizontal="left" vertical="center" wrapText="1"/>
    </xf>
    <xf numFmtId="44" fontId="0" fillId="0" borderId="0" xfId="1" applyFont="1" applyBorder="1" applyAlignment="1">
      <alignment horizontal="center" vertical="center"/>
    </xf>
    <xf numFmtId="0" fontId="6" fillId="4" borderId="2" xfId="0" applyFont="1" applyFill="1" applyBorder="1" applyAlignment="1">
      <alignment horizontal="center" vertical="center"/>
    </xf>
    <xf numFmtId="0" fontId="0" fillId="0" borderId="0" xfId="0"/>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2" xfId="0" applyFont="1" applyBorder="1" applyAlignment="1">
      <alignment horizontal="center" vertical="center"/>
    </xf>
    <xf numFmtId="0" fontId="0" fillId="0" borderId="0" xfId="0" applyBorder="1" applyAlignment="1">
      <alignment horizontal="center" vertical="center"/>
    </xf>
    <xf numFmtId="0" fontId="0" fillId="0" borderId="2" xfId="0" applyBorder="1" applyAlignment="1">
      <alignment horizontal="center"/>
    </xf>
    <xf numFmtId="0" fontId="4" fillId="3" borderId="3" xfId="0" applyFont="1" applyFill="1" applyBorder="1" applyAlignment="1">
      <alignment vertical="center"/>
    </xf>
    <xf numFmtId="0" fontId="4" fillId="3" borderId="4" xfId="0" applyFont="1" applyFill="1" applyBorder="1" applyAlignment="1">
      <alignment vertical="center"/>
    </xf>
    <xf numFmtId="0" fontId="4" fillId="3" borderId="5" xfId="0" applyFont="1" applyFill="1" applyBorder="1" applyAlignment="1">
      <alignment vertical="center"/>
    </xf>
    <xf numFmtId="0" fontId="9" fillId="4" borderId="2" xfId="0" applyFont="1" applyFill="1" applyBorder="1" applyAlignment="1">
      <alignment horizontal="center" vertical="center" wrapText="1"/>
    </xf>
    <xf numFmtId="0" fontId="9" fillId="4" borderId="2" xfId="0" applyFont="1" applyFill="1" applyBorder="1" applyAlignment="1">
      <alignment horizontal="center" vertical="center" wrapText="1" shrinkToFit="1"/>
    </xf>
    <xf numFmtId="0" fontId="9" fillId="4" borderId="3" xfId="0" applyFont="1" applyFill="1" applyBorder="1" applyAlignment="1">
      <alignment horizontal="center" vertical="center" wrapText="1" shrinkToFit="1"/>
    </xf>
    <xf numFmtId="0" fontId="5" fillId="3" borderId="4" xfId="0" applyFont="1" applyFill="1" applyBorder="1" applyAlignment="1"/>
    <xf numFmtId="22" fontId="0" fillId="0" borderId="2" xfId="0" applyNumberFormat="1" applyBorder="1" applyAlignment="1">
      <alignment horizontal="center" vertical="center"/>
    </xf>
    <xf numFmtId="0" fontId="0" fillId="0" borderId="0" xfId="0"/>
    <xf numFmtId="0" fontId="0" fillId="0" borderId="2" xfId="0" applyFont="1" applyBorder="1" applyAlignment="1">
      <alignment horizontal="center" vertical="center"/>
    </xf>
    <xf numFmtId="0" fontId="0" fillId="0" borderId="2" xfId="0" applyBorder="1" applyAlignment="1">
      <alignment horizontal="center" vertical="center" wrapText="1"/>
    </xf>
    <xf numFmtId="0" fontId="4" fillId="3" borderId="3" xfId="0" applyFont="1" applyFill="1" applyBorder="1" applyAlignment="1">
      <alignment vertical="center"/>
    </xf>
    <xf numFmtId="0" fontId="4" fillId="3" borderId="4" xfId="0" applyFont="1" applyFill="1" applyBorder="1" applyAlignment="1">
      <alignment vertical="center"/>
    </xf>
    <xf numFmtId="0" fontId="4" fillId="3" borderId="5" xfId="0" applyFont="1" applyFill="1" applyBorder="1" applyAlignment="1">
      <alignment vertical="center"/>
    </xf>
    <xf numFmtId="0" fontId="9" fillId="4" borderId="2" xfId="0" applyFont="1" applyFill="1" applyBorder="1" applyAlignment="1">
      <alignment horizontal="center" vertical="center" wrapText="1"/>
    </xf>
    <xf numFmtId="0" fontId="9" fillId="4" borderId="2" xfId="0" applyFont="1" applyFill="1" applyBorder="1" applyAlignment="1">
      <alignment horizontal="center" vertical="center" wrapText="1" shrinkToFit="1"/>
    </xf>
    <xf numFmtId="0" fontId="4" fillId="3" borderId="2" xfId="0" applyFont="1" applyFill="1" applyBorder="1" applyAlignment="1">
      <alignment vertical="center"/>
    </xf>
    <xf numFmtId="49" fontId="0" fillId="0" borderId="0" xfId="0" applyNumberFormat="1"/>
    <xf numFmtId="0" fontId="6" fillId="4" borderId="4" xfId="0" applyFont="1" applyFill="1" applyBorder="1" applyAlignment="1">
      <alignment horizontal="center" vertical="center" wrapText="1"/>
    </xf>
    <xf numFmtId="8" fontId="6" fillId="4" borderId="2" xfId="1" applyNumberFormat="1" applyFont="1" applyFill="1" applyBorder="1" applyAlignment="1">
      <alignment horizontal="right" vertical="center" wrapText="1"/>
    </xf>
    <xf numFmtId="0" fontId="11" fillId="0" borderId="0" xfId="0" applyFont="1" applyFill="1" applyBorder="1" applyAlignment="1">
      <alignment horizontal="justify" vertical="top" wrapText="1"/>
    </xf>
    <xf numFmtId="0" fontId="14" fillId="0" borderId="0" xfId="0" applyFont="1" applyFill="1" applyBorder="1" applyAlignment="1">
      <alignment horizontal="justify" vertical="top" wrapText="1"/>
    </xf>
    <xf numFmtId="0" fontId="14" fillId="0" borderId="8" xfId="0" applyFont="1" applyFill="1" applyBorder="1" applyAlignment="1">
      <alignment horizontal="justify" vertical="top" wrapText="1"/>
    </xf>
    <xf numFmtId="0" fontId="14" fillId="0" borderId="9" xfId="0" applyFont="1" applyFill="1" applyBorder="1" applyAlignment="1">
      <alignment horizontal="justify" vertical="top" wrapText="1"/>
    </xf>
    <xf numFmtId="0" fontId="14" fillId="5" borderId="5" xfId="0" applyFont="1" applyFill="1" applyBorder="1" applyAlignment="1">
      <alignment horizontal="center" vertical="top" wrapText="1"/>
    </xf>
    <xf numFmtId="0" fontId="0" fillId="0" borderId="0" xfId="0"/>
    <xf numFmtId="0" fontId="0" fillId="4" borderId="4" xfId="0" applyFill="1" applyBorder="1"/>
    <xf numFmtId="0" fontId="14" fillId="4" borderId="3" xfId="0" applyFont="1" applyFill="1" applyBorder="1"/>
    <xf numFmtId="0" fontId="0" fillId="4" borderId="4" xfId="0" applyFont="1" applyFill="1" applyBorder="1" applyAlignment="1">
      <alignment horizontal="center" vertical="center"/>
    </xf>
    <xf numFmtId="0" fontId="2" fillId="4" borderId="6" xfId="0" applyFont="1" applyFill="1" applyBorder="1" applyAlignment="1">
      <alignment vertical="center" wrapText="1"/>
    </xf>
    <xf numFmtId="0" fontId="0" fillId="4" borderId="6" xfId="0" applyFill="1" applyBorder="1"/>
    <xf numFmtId="0" fontId="0" fillId="4" borderId="11" xfId="0" applyFill="1" applyBorder="1"/>
    <xf numFmtId="0" fontId="30" fillId="5" borderId="2" xfId="0" applyFont="1" applyFill="1" applyBorder="1" applyAlignment="1">
      <alignment horizontal="center" vertical="center" wrapText="1"/>
    </xf>
    <xf numFmtId="0" fontId="0" fillId="0" borderId="0" xfId="0"/>
    <xf numFmtId="0" fontId="0" fillId="4" borderId="4" xfId="0" applyFill="1" applyBorder="1"/>
    <xf numFmtId="0" fontId="14" fillId="4" borderId="3" xfId="0" applyFont="1" applyFill="1" applyBorder="1"/>
    <xf numFmtId="0" fontId="0" fillId="4" borderId="4" xfId="0" applyFont="1" applyFill="1" applyBorder="1" applyAlignment="1">
      <alignment horizontal="center" vertical="center"/>
    </xf>
    <xf numFmtId="0" fontId="2" fillId="4" borderId="4" xfId="0" applyFont="1" applyFill="1" applyBorder="1" applyAlignment="1">
      <alignment vertical="center" wrapText="1"/>
    </xf>
    <xf numFmtId="0" fontId="0" fillId="4" borderId="5" xfId="0" applyFill="1" applyBorder="1"/>
    <xf numFmtId="0" fontId="0" fillId="2" borderId="2" xfId="0" applyFill="1" applyBorder="1"/>
    <xf numFmtId="0" fontId="13" fillId="2" borderId="2" xfId="0" applyFont="1" applyFill="1" applyBorder="1" applyAlignment="1">
      <alignment horizontal="center" vertical="center"/>
    </xf>
    <xf numFmtId="0" fontId="14" fillId="4" borderId="3" xfId="0" applyFont="1" applyFill="1" applyBorder="1"/>
    <xf numFmtId="0" fontId="0" fillId="4" borderId="4" xfId="0" applyFill="1" applyBorder="1" applyAlignment="1">
      <alignment horizontal="center" vertical="top" wrapText="1"/>
    </xf>
    <xf numFmtId="0" fontId="0" fillId="4" borderId="5" xfId="0" applyFill="1" applyBorder="1" applyAlignment="1">
      <alignment horizontal="center" vertical="top" wrapText="1"/>
    </xf>
    <xf numFmtId="0" fontId="0" fillId="0" borderId="0" xfId="0"/>
    <xf numFmtId="0" fontId="11" fillId="2" borderId="2" xfId="0" applyFont="1" applyFill="1" applyBorder="1" applyAlignment="1">
      <alignment vertical="top" wrapText="1"/>
    </xf>
    <xf numFmtId="0" fontId="0" fillId="0" borderId="0" xfId="0"/>
    <xf numFmtId="0" fontId="0" fillId="0" borderId="2" xfId="0" applyBorder="1" applyAlignment="1">
      <alignment horizontal="center" vertical="center"/>
    </xf>
    <xf numFmtId="0" fontId="4" fillId="3" borderId="3" xfId="0" applyFont="1" applyFill="1" applyBorder="1" applyAlignment="1">
      <alignment vertical="center"/>
    </xf>
    <xf numFmtId="0" fontId="4" fillId="3" borderId="4" xfId="0" applyFont="1" applyFill="1" applyBorder="1" applyAlignment="1">
      <alignment vertical="center"/>
    </xf>
    <xf numFmtId="0" fontId="4" fillId="3" borderId="5" xfId="0" applyFont="1" applyFill="1" applyBorder="1" applyAlignment="1">
      <alignment vertical="center"/>
    </xf>
    <xf numFmtId="0" fontId="10" fillId="4" borderId="2"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2" xfId="0" applyFont="1" applyFill="1" applyBorder="1" applyAlignment="1">
      <alignment horizontal="center" vertical="center" wrapText="1" shrinkToFit="1"/>
    </xf>
    <xf numFmtId="0" fontId="9" fillId="4" borderId="3" xfId="0" applyFont="1" applyFill="1" applyBorder="1" applyAlignment="1">
      <alignment horizontal="center" vertical="center" wrapText="1" shrinkToFit="1"/>
    </xf>
    <xf numFmtId="0" fontId="5" fillId="3" borderId="4" xfId="0" applyFont="1" applyFill="1" applyBorder="1" applyAlignment="1"/>
    <xf numFmtId="0" fontId="12" fillId="4" borderId="2" xfId="0" applyFont="1" applyFill="1" applyBorder="1" applyAlignment="1">
      <alignment horizontal="center" vertical="center" wrapText="1"/>
    </xf>
    <xf numFmtId="0" fontId="0" fillId="0" borderId="5" xfId="0" applyBorder="1" applyAlignment="1">
      <alignment vertical="center"/>
    </xf>
    <xf numFmtId="0" fontId="17" fillId="2" borderId="2" xfId="0" applyFont="1" applyFill="1" applyBorder="1" applyAlignment="1">
      <alignment horizontal="justify" vertical="top" wrapText="1"/>
    </xf>
    <xf numFmtId="0" fontId="11" fillId="2" borderId="5" xfId="0" applyFont="1" applyFill="1" applyBorder="1" applyAlignment="1">
      <alignment vertical="top" wrapText="1"/>
    </xf>
    <xf numFmtId="0" fontId="5" fillId="4" borderId="3" xfId="0" applyFont="1" applyFill="1" applyBorder="1" applyAlignment="1">
      <alignment horizontal="left"/>
    </xf>
    <xf numFmtId="0" fontId="0" fillId="4" borderId="4" xfId="0" applyFill="1" applyBorder="1" applyAlignment="1">
      <alignment horizontal="left"/>
    </xf>
    <xf numFmtId="0" fontId="5" fillId="4" borderId="4" xfId="0" applyFont="1" applyFill="1" applyBorder="1" applyAlignment="1">
      <alignment horizontal="left"/>
    </xf>
    <xf numFmtId="44" fontId="2" fillId="4" borderId="5" xfId="1" applyFont="1" applyFill="1" applyBorder="1" applyAlignment="1">
      <alignment horizontal="left" vertical="center"/>
    </xf>
    <xf numFmtId="0" fontId="4" fillId="6" borderId="3" xfId="0" applyFont="1" applyFill="1" applyBorder="1" applyAlignment="1">
      <alignment vertical="center"/>
    </xf>
    <xf numFmtId="0" fontId="5" fillId="6" borderId="4" xfId="0" applyFont="1" applyFill="1" applyBorder="1"/>
    <xf numFmtId="0" fontId="4" fillId="6" borderId="4" xfId="0" applyFont="1" applyFill="1" applyBorder="1" applyAlignment="1">
      <alignment vertical="center"/>
    </xf>
    <xf numFmtId="0" fontId="4" fillId="6" borderId="5" xfId="0" applyFont="1" applyFill="1" applyBorder="1" applyAlignment="1">
      <alignment vertical="center"/>
    </xf>
    <xf numFmtId="0" fontId="4" fillId="6" borderId="3" xfId="0" applyFont="1" applyFill="1" applyBorder="1" applyAlignment="1"/>
    <xf numFmtId="0" fontId="11" fillId="6" borderId="4" xfId="0" applyFont="1" applyFill="1" applyBorder="1" applyAlignment="1"/>
    <xf numFmtId="0" fontId="13" fillId="6" borderId="4" xfId="0" applyFont="1" applyFill="1" applyBorder="1" applyAlignment="1">
      <alignment horizontal="left"/>
    </xf>
    <xf numFmtId="0" fontId="15" fillId="6" borderId="4" xfId="0" applyFont="1" applyFill="1" applyBorder="1" applyAlignment="1">
      <alignment vertical="center"/>
    </xf>
    <xf numFmtId="0" fontId="11" fillId="6" borderId="4" xfId="0" applyFont="1" applyFill="1" applyBorder="1" applyAlignment="1">
      <alignment horizontal="center"/>
    </xf>
    <xf numFmtId="0" fontId="11" fillId="6" borderId="5" xfId="0" applyFont="1" applyFill="1" applyBorder="1" applyAlignment="1">
      <alignment horizontal="center"/>
    </xf>
    <xf numFmtId="0" fontId="13" fillId="3" borderId="4" xfId="0" applyFont="1" applyFill="1" applyBorder="1" applyAlignment="1">
      <alignment horizontal="left"/>
    </xf>
    <xf numFmtId="0" fontId="15" fillId="3" borderId="4" xfId="0" applyFont="1" applyFill="1" applyBorder="1" applyAlignment="1">
      <alignment vertical="center"/>
    </xf>
    <xf numFmtId="0" fontId="11" fillId="3" borderId="4" xfId="0" applyFont="1" applyFill="1" applyBorder="1" applyAlignment="1">
      <alignment horizontal="center"/>
    </xf>
    <xf numFmtId="0" fontId="11" fillId="3" borderId="5" xfId="0" applyFont="1" applyFill="1" applyBorder="1" applyAlignment="1">
      <alignment horizontal="center"/>
    </xf>
    <xf numFmtId="0" fontId="16" fillId="3" borderId="2" xfId="0" applyFont="1" applyFill="1" applyBorder="1" applyAlignment="1">
      <alignment horizontal="center" vertical="center"/>
    </xf>
    <xf numFmtId="0" fontId="13" fillId="3" borderId="2" xfId="0" applyFont="1" applyFill="1" applyBorder="1" applyAlignment="1">
      <alignment horizontal="left"/>
    </xf>
    <xf numFmtId="0" fontId="15" fillId="3" borderId="2" xfId="0" applyFont="1" applyFill="1" applyBorder="1" applyAlignment="1">
      <alignment vertical="center"/>
    </xf>
    <xf numFmtId="0" fontId="14" fillId="3" borderId="2" xfId="0" applyFont="1" applyFill="1" applyBorder="1" applyAlignment="1">
      <alignment horizontal="center"/>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0" fillId="0" borderId="0" xfId="0" applyAlignment="1">
      <alignment horizontal="left" vertical="top" wrapText="1"/>
    </xf>
    <xf numFmtId="0" fontId="0" fillId="0" borderId="0" xfId="0"/>
    <xf numFmtId="0" fontId="0" fillId="0" borderId="2" xfId="0" applyBorder="1" applyAlignment="1">
      <alignment horizontal="center" vertical="center" wrapText="1"/>
    </xf>
    <xf numFmtId="0" fontId="0" fillId="0" borderId="0" xfId="0" applyFont="1"/>
    <xf numFmtId="3" fontId="0" fillId="0" borderId="0" xfId="0" applyNumberFormat="1" applyFont="1"/>
    <xf numFmtId="0" fontId="0" fillId="0" borderId="4" xfId="0" applyBorder="1" applyAlignment="1">
      <alignment horizontal="center" vertical="top" wrapText="1"/>
    </xf>
    <xf numFmtId="0" fontId="0" fillId="0" borderId="2" xfId="0" applyBorder="1" applyAlignment="1">
      <alignment vertical="top" wrapText="1"/>
    </xf>
    <xf numFmtId="0" fontId="0" fillId="0" borderId="2" xfId="0" applyBorder="1" applyAlignment="1">
      <alignment horizontal="left" vertical="top" wrapText="1"/>
    </xf>
    <xf numFmtId="0" fontId="6" fillId="4" borderId="2" xfId="0" applyFont="1" applyFill="1" applyBorder="1" applyAlignment="1">
      <alignment horizontal="center" vertical="center"/>
    </xf>
    <xf numFmtId="0" fontId="0" fillId="0" borderId="2" xfId="0" applyFont="1" applyBorder="1" applyAlignment="1">
      <alignment horizontal="center" vertical="center"/>
    </xf>
    <xf numFmtId="0" fontId="21" fillId="0" borderId="0" xfId="0" applyFont="1" applyAlignment="1">
      <alignment vertical="center"/>
    </xf>
    <xf numFmtId="0" fontId="13" fillId="0" borderId="2" xfId="0" applyFont="1" applyBorder="1" applyAlignment="1">
      <alignment horizontal="left"/>
    </xf>
    <xf numFmtId="0" fontId="1" fillId="0" borderId="2" xfId="0" applyFont="1" applyBorder="1" applyAlignment="1"/>
    <xf numFmtId="0" fontId="1" fillId="0" borderId="2" xfId="0" applyFont="1" applyBorder="1" applyAlignment="1">
      <alignment horizontal="left"/>
    </xf>
    <xf numFmtId="0" fontId="24" fillId="0" borderId="2" xfId="0" applyFont="1" applyBorder="1" applyAlignment="1">
      <alignment vertical="center"/>
    </xf>
    <xf numFmtId="0" fontId="0" fillId="0" borderId="2" xfId="0" applyFont="1" applyBorder="1" applyAlignment="1">
      <alignment horizontal="center" vertical="center"/>
    </xf>
    <xf numFmtId="0" fontId="0" fillId="0" borderId="2" xfId="0" applyFont="1" applyBorder="1" applyAlignment="1">
      <alignment horizontal="center" vertical="center"/>
    </xf>
    <xf numFmtId="0" fontId="0" fillId="0" borderId="2" xfId="0" applyFont="1" applyBorder="1" applyAlignment="1">
      <alignment horizontal="center" vertical="center" wrapText="1"/>
    </xf>
    <xf numFmtId="0" fontId="0" fillId="0" borderId="2" xfId="0" applyFill="1" applyBorder="1" applyAlignment="1">
      <alignment horizontal="center" vertical="center" wrapText="1"/>
    </xf>
    <xf numFmtId="14" fontId="14" fillId="2" borderId="11" xfId="0" applyNumberFormat="1" applyFont="1" applyFill="1" applyBorder="1" applyAlignment="1">
      <alignment horizontal="center" vertical="top" wrapText="1"/>
    </xf>
    <xf numFmtId="0" fontId="4" fillId="0" borderId="0" xfId="0" applyFont="1" applyFill="1" applyBorder="1" applyAlignment="1">
      <alignment vertical="center"/>
    </xf>
    <xf numFmtId="0" fontId="0" fillId="0" borderId="2" xfId="0" applyBorder="1" applyAlignment="1">
      <alignment horizontal="right"/>
    </xf>
    <xf numFmtId="14" fontId="0" fillId="0" borderId="2" xfId="0" applyNumberFormat="1" applyBorder="1" applyAlignment="1">
      <alignment horizontal="right"/>
    </xf>
    <xf numFmtId="0" fontId="13" fillId="0" borderId="2" xfId="0" applyFont="1" applyBorder="1" applyAlignment="1">
      <alignment horizontal="center" vertical="center"/>
    </xf>
    <xf numFmtId="0" fontId="23" fillId="0" borderId="2" xfId="0" applyFont="1" applyBorder="1" applyAlignment="1">
      <alignment horizontal="center" vertical="center"/>
    </xf>
    <xf numFmtId="44" fontId="0" fillId="0" borderId="2" xfId="0" applyNumberFormat="1" applyFont="1" applyBorder="1" applyAlignment="1">
      <alignment horizontal="center" vertical="center"/>
    </xf>
    <xf numFmtId="0" fontId="13" fillId="0" borderId="2" xfId="0" applyFont="1" applyBorder="1"/>
    <xf numFmtId="0" fontId="0" fillId="0" borderId="2" xfId="0" applyBorder="1" applyAlignment="1">
      <alignment horizontal="left" vertical="center"/>
    </xf>
    <xf numFmtId="0" fontId="33" fillId="0" borderId="2" xfId="0" applyFont="1" applyBorder="1" applyAlignment="1">
      <alignment wrapText="1"/>
    </xf>
    <xf numFmtId="0" fontId="11" fillId="0" borderId="2" xfId="0" applyFont="1" applyBorder="1" applyAlignment="1">
      <alignment horizontal="center" vertical="center" wrapText="1"/>
    </xf>
    <xf numFmtId="166" fontId="0" fillId="0" borderId="2" xfId="0" applyNumberFormat="1" applyBorder="1"/>
    <xf numFmtId="0" fontId="0" fillId="0" borderId="2" xfId="0" applyFont="1" applyBorder="1"/>
    <xf numFmtId="0" fontId="0" fillId="0" borderId="2" xfId="0" applyBorder="1" applyAlignment="1">
      <alignment wrapText="1"/>
    </xf>
    <xf numFmtId="0" fontId="0" fillId="0" borderId="2" xfId="0" applyBorder="1" applyAlignment="1">
      <alignment vertical="center"/>
    </xf>
    <xf numFmtId="0" fontId="0" fillId="0" borderId="2" xfId="0" applyFill="1" applyBorder="1"/>
    <xf numFmtId="0" fontId="0" fillId="0" borderId="0" xfId="0" applyBorder="1" applyAlignment="1">
      <alignment horizontal="justify" vertical="top" wrapText="1"/>
    </xf>
    <xf numFmtId="0" fontId="13" fillId="0" borderId="2" xfId="0" applyFont="1" applyBorder="1" applyAlignment="1">
      <alignment horizontal="left"/>
    </xf>
    <xf numFmtId="0" fontId="0" fillId="0" borderId="7" xfId="0" applyFont="1" applyBorder="1" applyAlignment="1"/>
    <xf numFmtId="0" fontId="0" fillId="0" borderId="0" xfId="0" applyFont="1" applyBorder="1" applyAlignment="1">
      <alignment horizontal="justify" vertical="top" wrapText="1"/>
    </xf>
    <xf numFmtId="0" fontId="24" fillId="0" borderId="6" xfId="0" applyFont="1" applyBorder="1" applyAlignment="1">
      <alignment vertical="center"/>
    </xf>
    <xf numFmtId="0" fontId="24" fillId="0" borderId="11" xfId="0" applyFont="1" applyBorder="1" applyAlignment="1">
      <alignment vertical="center"/>
    </xf>
    <xf numFmtId="0" fontId="0" fillId="0" borderId="0" xfId="0" applyAlignment="1">
      <alignment horizontal="left" vertical="top" wrapText="1"/>
    </xf>
    <xf numFmtId="0" fontId="11" fillId="0" borderId="5" xfId="0" applyFont="1" applyBorder="1" applyAlignment="1">
      <alignment horizontal="right"/>
    </xf>
    <xf numFmtId="0" fontId="0" fillId="0" borderId="2" xfId="0" applyFont="1" applyBorder="1" applyAlignment="1">
      <alignment horizontal="center" vertical="center"/>
    </xf>
    <xf numFmtId="0" fontId="29" fillId="0" borderId="0" xfId="3"/>
    <xf numFmtId="0" fontId="11" fillId="0" borderId="13" xfId="0" applyFont="1" applyBorder="1" applyAlignment="1">
      <alignment vertical="center"/>
    </xf>
    <xf numFmtId="0" fontId="4" fillId="3" borderId="10" xfId="0" applyFont="1" applyFill="1" applyBorder="1" applyAlignment="1">
      <alignment vertical="center"/>
    </xf>
    <xf numFmtId="0" fontId="5" fillId="3" borderId="8" xfId="0" applyFont="1" applyFill="1" applyBorder="1"/>
    <xf numFmtId="0" fontId="11" fillId="0" borderId="3" xfId="0" applyFont="1" applyBorder="1" applyAlignment="1">
      <alignment vertical="center"/>
    </xf>
    <xf numFmtId="0" fontId="13" fillId="0" borderId="4" xfId="0" applyFont="1" applyBorder="1" applyAlignment="1">
      <alignment horizontal="left"/>
    </xf>
    <xf numFmtId="0" fontId="4" fillId="3" borderId="8" xfId="0" applyFont="1" applyFill="1" applyBorder="1" applyAlignment="1">
      <alignment vertical="center"/>
    </xf>
    <xf numFmtId="0" fontId="0" fillId="0" borderId="2" xfId="0" applyFont="1" applyFill="1" applyBorder="1" applyAlignment="1">
      <alignment horizontal="center" vertical="center" wrapText="1"/>
    </xf>
    <xf numFmtId="0" fontId="0" fillId="2" borderId="0" xfId="0" applyFill="1"/>
    <xf numFmtId="0" fontId="0" fillId="0" borderId="0" xfId="0" applyFill="1"/>
    <xf numFmtId="0" fontId="6" fillId="4" borderId="2" xfId="0" applyFont="1" applyFill="1" applyBorder="1" applyAlignment="1">
      <alignment horizontal="center" vertical="center"/>
    </xf>
    <xf numFmtId="0" fontId="13" fillId="0" borderId="4" xfId="0" applyFont="1" applyBorder="1" applyAlignment="1">
      <alignment horizontal="left"/>
    </xf>
    <xf numFmtId="0" fontId="11" fillId="0" borderId="5" xfId="0" applyFont="1" applyBorder="1" applyAlignment="1">
      <alignment horizontal="right"/>
    </xf>
    <xf numFmtId="0" fontId="0" fillId="0" borderId="2" xfId="0" applyFont="1" applyBorder="1" applyAlignment="1">
      <alignment horizontal="center" vertical="center"/>
    </xf>
    <xf numFmtId="0" fontId="6" fillId="4" borderId="2" xfId="0" applyFont="1" applyFill="1" applyBorder="1" applyAlignment="1">
      <alignment horizontal="center" vertical="center"/>
    </xf>
    <xf numFmtId="14" fontId="0" fillId="8" borderId="2" xfId="0" applyNumberFormat="1" applyFill="1" applyBorder="1" applyAlignment="1">
      <alignment horizontal="center" vertical="center" wrapText="1"/>
    </xf>
    <xf numFmtId="3" fontId="0" fillId="0" borderId="0" xfId="0" applyNumberFormat="1"/>
    <xf numFmtId="0" fontId="13" fillId="0" borderId="0" xfId="0" applyFont="1" applyAlignment="1">
      <alignment horizontal="left" vertical="top" wrapText="1"/>
    </xf>
    <xf numFmtId="0" fontId="11" fillId="0" borderId="0" xfId="0" applyFont="1" applyFill="1" applyBorder="1" applyAlignment="1">
      <alignment horizontal="justify" vertical="top" wrapText="1"/>
    </xf>
    <xf numFmtId="0" fontId="14" fillId="0" borderId="0" xfId="0" applyFont="1" applyFill="1" applyBorder="1" applyAlignment="1">
      <alignment horizontal="justify" vertical="top" wrapText="1"/>
    </xf>
    <xf numFmtId="49" fontId="14" fillId="2" borderId="1" xfId="0" applyNumberFormat="1" applyFont="1" applyFill="1" applyBorder="1" applyAlignment="1">
      <alignment horizontal="left" vertical="center" wrapText="1"/>
    </xf>
    <xf numFmtId="0" fontId="11" fillId="2" borderId="12" xfId="0" applyFont="1" applyFill="1" applyBorder="1" applyAlignment="1">
      <alignment horizontal="justify" vertical="center" wrapText="1"/>
    </xf>
    <xf numFmtId="0" fontId="14" fillId="2" borderId="0" xfId="0" applyFont="1" applyFill="1" applyBorder="1" applyAlignment="1">
      <alignment horizontal="justify" vertical="center" wrapText="1"/>
    </xf>
    <xf numFmtId="0" fontId="14" fillId="2" borderId="1" xfId="0" applyFont="1" applyFill="1" applyBorder="1" applyAlignment="1">
      <alignment horizontal="justify" vertical="center" wrapText="1"/>
    </xf>
    <xf numFmtId="0" fontId="13" fillId="0" borderId="4" xfId="0" applyFont="1" applyBorder="1" applyAlignment="1">
      <alignment horizontal="left"/>
    </xf>
    <xf numFmtId="0" fontId="11" fillId="0" borderId="5" xfId="0" applyFont="1" applyBorder="1" applyAlignment="1">
      <alignment horizontal="right"/>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14" fillId="0" borderId="0" xfId="0" applyFont="1" applyFill="1" applyBorder="1" applyAlignment="1">
      <alignment horizontal="justify" vertical="top" wrapText="1"/>
    </xf>
    <xf numFmtId="0" fontId="11" fillId="0" borderId="0" xfId="0" applyFont="1" applyFill="1" applyBorder="1" applyAlignment="1">
      <alignment horizontal="justify" vertical="top" wrapText="1"/>
    </xf>
    <xf numFmtId="0" fontId="0" fillId="0" borderId="2" xfId="0" applyFont="1" applyBorder="1" applyAlignment="1">
      <alignment horizontal="center" vertical="center"/>
    </xf>
    <xf numFmtId="0" fontId="5" fillId="0" borderId="0" xfId="0" applyFont="1" applyFill="1" applyBorder="1" applyAlignment="1">
      <alignment horizontal="left" vertical="center" wrapText="1"/>
    </xf>
    <xf numFmtId="0" fontId="31" fillId="0" borderId="0" xfId="0" applyFont="1" applyBorder="1" applyAlignment="1">
      <alignment vertical="top" textRotation="255"/>
    </xf>
    <xf numFmtId="0" fontId="0" fillId="0" borderId="3" xfId="0" applyFont="1" applyBorder="1" applyAlignment="1">
      <alignment horizontal="center" vertical="center"/>
    </xf>
    <xf numFmtId="0" fontId="14" fillId="0" borderId="0" xfId="0" applyFont="1" applyFill="1" applyBorder="1" applyAlignment="1">
      <alignment horizontal="left" vertical="top" wrapText="1"/>
    </xf>
    <xf numFmtId="14" fontId="14" fillId="0" borderId="11" xfId="0" applyNumberFormat="1" applyFont="1" applyFill="1" applyBorder="1" applyAlignment="1">
      <alignment horizontal="center" vertical="top" wrapText="1"/>
    </xf>
    <xf numFmtId="0" fontId="0" fillId="2" borderId="0" xfId="0" applyFill="1" applyAlignment="1">
      <alignment horizontal="center"/>
    </xf>
    <xf numFmtId="0" fontId="11" fillId="0" borderId="0" xfId="0" applyFont="1" applyFill="1" applyBorder="1" applyAlignment="1">
      <alignment horizontal="justify" vertical="top" wrapText="1"/>
    </xf>
    <xf numFmtId="0" fontId="0" fillId="0" borderId="2" xfId="0" applyFont="1" applyBorder="1" applyAlignment="1">
      <alignment horizontal="center" vertical="center"/>
    </xf>
    <xf numFmtId="20" fontId="0" fillId="0" borderId="2" xfId="0" applyNumberFormat="1" applyFont="1" applyBorder="1" applyAlignment="1">
      <alignment horizontal="center" vertical="center"/>
    </xf>
    <xf numFmtId="0" fontId="13" fillId="0" borderId="4" xfId="0" applyFont="1" applyBorder="1" applyAlignment="1">
      <alignment horizontal="left"/>
    </xf>
    <xf numFmtId="0" fontId="6" fillId="4" borderId="2" xfId="0" applyFont="1" applyFill="1" applyBorder="1" applyAlignment="1">
      <alignment horizontal="center" vertical="center"/>
    </xf>
    <xf numFmtId="0" fontId="11" fillId="0" borderId="5" xfId="0" applyFont="1" applyBorder="1" applyAlignment="1">
      <alignment horizontal="right"/>
    </xf>
    <xf numFmtId="0" fontId="9" fillId="4" borderId="3" xfId="0" applyFont="1" applyFill="1" applyBorder="1" applyAlignment="1">
      <alignment horizontal="center" vertical="center" wrapText="1" shrinkToFit="1"/>
    </xf>
    <xf numFmtId="0" fontId="0" fillId="0" borderId="2" xfId="0" applyFont="1" applyBorder="1" applyAlignment="1">
      <alignment horizontal="center" vertical="center"/>
    </xf>
    <xf numFmtId="44" fontId="0" fillId="0" borderId="2" xfId="1" applyFont="1" applyBorder="1" applyAlignment="1">
      <alignment horizontal="center" vertical="center"/>
    </xf>
    <xf numFmtId="9" fontId="1" fillId="0" borderId="2" xfId="4" applyFont="1" applyBorder="1" applyAlignment="1">
      <alignment horizontal="right" vertical="center" wrapText="1"/>
    </xf>
    <xf numFmtId="0" fontId="3" fillId="0" borderId="0" xfId="0" applyFont="1" applyAlignment="1">
      <alignment horizontal="center"/>
    </xf>
    <xf numFmtId="0" fontId="6" fillId="0" borderId="0" xfId="0" applyFont="1" applyAlignment="1">
      <alignment horizontal="center"/>
    </xf>
    <xf numFmtId="0" fontId="13" fillId="0" borderId="4" xfId="0" applyFont="1" applyBorder="1" applyAlignment="1">
      <alignment horizontal="left"/>
    </xf>
    <xf numFmtId="0" fontId="11" fillId="0" borderId="5" xfId="0" applyFont="1" applyBorder="1" applyAlignment="1">
      <alignment horizontal="right"/>
    </xf>
    <xf numFmtId="0" fontId="9" fillId="4" borderId="3" xfId="0" applyFont="1" applyFill="1" applyBorder="1" applyAlignment="1">
      <alignment horizontal="center" vertical="center" wrapText="1" shrinkToFit="1"/>
    </xf>
    <xf numFmtId="0" fontId="0" fillId="0" borderId="2" xfId="0" applyFont="1" applyBorder="1" applyAlignment="1">
      <alignment horizontal="center" vertical="center"/>
    </xf>
    <xf numFmtId="0" fontId="4" fillId="0" borderId="0" xfId="0" applyFont="1" applyAlignment="1">
      <alignment vertical="center"/>
    </xf>
    <xf numFmtId="14" fontId="3" fillId="0" borderId="0" xfId="0" applyNumberFormat="1" applyFont="1" applyBorder="1" applyAlignment="1">
      <alignment horizontal="left"/>
    </xf>
    <xf numFmtId="0" fontId="13" fillId="0" borderId="4" xfId="0" applyFont="1" applyBorder="1" applyAlignment="1">
      <alignment horizontal="left"/>
    </xf>
    <xf numFmtId="0" fontId="11" fillId="0" borderId="5" xfId="0" applyFont="1" applyBorder="1" applyAlignment="1">
      <alignment horizontal="right"/>
    </xf>
    <xf numFmtId="0" fontId="9" fillId="4" borderId="3" xfId="0" applyFont="1" applyFill="1" applyBorder="1" applyAlignment="1">
      <alignment horizontal="center" vertical="center" wrapText="1" shrinkToFit="1"/>
    </xf>
    <xf numFmtId="0" fontId="0" fillId="0" borderId="2" xfId="0" applyFont="1" applyBorder="1" applyAlignment="1">
      <alignment horizontal="center" vertical="center"/>
    </xf>
    <xf numFmtId="0" fontId="11" fillId="0" borderId="0" xfId="0" applyFont="1" applyFill="1" applyBorder="1" applyAlignment="1">
      <alignment horizontal="justify" vertical="top"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14" fontId="3" fillId="0" borderId="0" xfId="0" applyNumberFormat="1" applyFont="1" applyAlignment="1">
      <alignment horizontal="left"/>
    </xf>
    <xf numFmtId="0" fontId="0" fillId="0" borderId="2" xfId="0" applyFont="1" applyBorder="1" applyAlignment="1">
      <alignment horizontal="center" vertical="center"/>
    </xf>
    <xf numFmtId="20" fontId="0" fillId="8" borderId="2" xfId="0" applyNumberFormat="1" applyFill="1" applyBorder="1" applyAlignment="1">
      <alignment horizontal="center" vertical="center" wrapText="1"/>
    </xf>
    <xf numFmtId="0" fontId="14" fillId="0" borderId="0" xfId="0" applyFont="1" applyAlignment="1">
      <alignment horizontal="center" vertical="center"/>
    </xf>
    <xf numFmtId="14" fontId="0" fillId="0" borderId="0" xfId="0" applyNumberFormat="1"/>
    <xf numFmtId="0" fontId="23" fillId="3" borderId="2" xfId="0" applyFont="1" applyFill="1" applyBorder="1" applyAlignment="1">
      <alignment horizontal="center"/>
    </xf>
    <xf numFmtId="0" fontId="37" fillId="3" borderId="2" xfId="0" applyFont="1" applyFill="1" applyBorder="1" applyAlignment="1">
      <alignment horizontal="center" vertical="center"/>
    </xf>
    <xf numFmtId="0" fontId="14" fillId="3" borderId="2" xfId="0" applyFont="1" applyFill="1" applyBorder="1" applyAlignment="1">
      <alignment horizontal="center" vertical="center"/>
    </xf>
    <xf numFmtId="0" fontId="11" fillId="0" borderId="2" xfId="0" applyFont="1" applyBorder="1" applyAlignment="1">
      <alignment horizontal="center" vertical="center"/>
    </xf>
    <xf numFmtId="14" fontId="11" fillId="0" borderId="2" xfId="0" applyNumberFormat="1" applyFont="1" applyBorder="1" applyAlignment="1">
      <alignment horizontal="left" vertical="center"/>
    </xf>
    <xf numFmtId="0" fontId="11" fillId="0" borderId="2" xfId="0" applyFont="1" applyBorder="1" applyAlignment="1">
      <alignment horizontal="left" vertical="center"/>
    </xf>
    <xf numFmtId="14" fontId="11" fillId="0" borderId="2" xfId="0" applyNumberFormat="1" applyFont="1" applyBorder="1" applyAlignment="1">
      <alignment horizontal="center"/>
    </xf>
    <xf numFmtId="14" fontId="11" fillId="0" borderId="2" xfId="0" applyNumberFormat="1" applyFont="1" applyBorder="1"/>
    <xf numFmtId="14" fontId="0" fillId="0" borderId="2" xfId="0" applyNumberFormat="1" applyBorder="1"/>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vertical="center"/>
    </xf>
    <xf numFmtId="14" fontId="11" fillId="0" borderId="0" xfId="0" applyNumberFormat="1" applyFont="1" applyAlignment="1">
      <alignment horizontal="right"/>
    </xf>
    <xf numFmtId="0" fontId="11" fillId="0" borderId="0" xfId="0" applyFont="1"/>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xf>
    <xf numFmtId="14" fontId="6" fillId="10" borderId="0" xfId="0" applyNumberFormat="1" applyFont="1" applyFill="1"/>
    <xf numFmtId="0" fontId="11" fillId="0" borderId="5" xfId="0" applyFont="1" applyBorder="1" applyAlignment="1">
      <alignment horizontal="right"/>
    </xf>
    <xf numFmtId="0" fontId="0" fillId="0" borderId="0" xfId="0" applyAlignment="1">
      <alignment horizontal="left" vertical="top" wrapText="1"/>
    </xf>
    <xf numFmtId="0" fontId="6" fillId="0" borderId="0" xfId="0" applyFont="1"/>
    <xf numFmtId="0" fontId="0" fillId="0" borderId="4" xfId="0" applyBorder="1" applyAlignment="1">
      <alignment horizontal="center" vertical="top" wrapText="1"/>
    </xf>
    <xf numFmtId="0" fontId="11" fillId="0" borderId="5" xfId="0" applyFont="1" applyBorder="1" applyAlignment="1">
      <alignment horizontal="right"/>
    </xf>
    <xf numFmtId="0" fontId="0" fillId="0" borderId="0" xfId="0" applyAlignment="1">
      <alignment horizontal="left" vertical="top" wrapText="1"/>
    </xf>
    <xf numFmtId="14" fontId="0" fillId="0" borderId="4" xfId="0" applyNumberFormat="1" applyBorder="1" applyAlignment="1">
      <alignment horizontal="center" vertical="top" wrapText="1"/>
    </xf>
    <xf numFmtId="14" fontId="11" fillId="0" borderId="2" xfId="0" applyNumberFormat="1" applyFont="1" applyFill="1" applyBorder="1" applyAlignment="1">
      <alignment horizontal="center"/>
    </xf>
    <xf numFmtId="14" fontId="11" fillId="0" borderId="2" xfId="0" applyNumberFormat="1" applyFont="1" applyFill="1" applyBorder="1"/>
    <xf numFmtId="14" fontId="0" fillId="0" borderId="2" xfId="0" applyNumberFormat="1" applyFill="1" applyBorder="1"/>
    <xf numFmtId="0" fontId="0" fillId="0" borderId="2" xfId="0" applyFill="1" applyBorder="1" applyAlignment="1">
      <alignment horizontal="center"/>
    </xf>
    <xf numFmtId="14" fontId="11" fillId="10" borderId="2" xfId="0" applyNumberFormat="1" applyFont="1" applyFill="1" applyBorder="1"/>
    <xf numFmtId="14" fontId="11" fillId="10" borderId="2" xfId="0" applyNumberFormat="1" applyFont="1" applyFill="1" applyBorder="1" applyAlignment="1">
      <alignment horizontal="center"/>
    </xf>
    <xf numFmtId="0" fontId="0" fillId="0" borderId="0" xfId="0" applyAlignment="1">
      <alignment horizontal="left" vertical="top" wrapText="1"/>
    </xf>
    <xf numFmtId="0" fontId="3" fillId="0" borderId="0" xfId="0" applyFont="1" applyAlignment="1">
      <alignment horizontal="center"/>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2" xfId="0" applyFill="1" applyBorder="1" applyAlignment="1">
      <alignment horizontal="justify" vertical="top" wrapText="1"/>
    </xf>
    <xf numFmtId="0" fontId="8" fillId="0" borderId="0" xfId="0" applyFont="1" applyAlignment="1">
      <alignment horizontal="left" vertical="justify" wrapText="1" shrinkToFit="1"/>
    </xf>
    <xf numFmtId="0" fontId="6" fillId="0" borderId="0" xfId="0" applyFont="1" applyAlignment="1">
      <alignment horizontal="center"/>
    </xf>
    <xf numFmtId="0" fontId="0" fillId="0" borderId="0" xfId="0" applyAlignment="1">
      <alignment horizont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24" fillId="0" borderId="3" xfId="0" applyFont="1" applyBorder="1" applyAlignment="1">
      <alignment horizontal="right" vertical="center"/>
    </xf>
    <xf numFmtId="0" fontId="24" fillId="0" borderId="4" xfId="0" applyFont="1" applyBorder="1" applyAlignment="1">
      <alignment horizontal="right" vertical="center"/>
    </xf>
    <xf numFmtId="0" fontId="24" fillId="0" borderId="5" xfId="0" applyFont="1" applyBorder="1" applyAlignment="1">
      <alignment horizontal="right" vertical="center"/>
    </xf>
    <xf numFmtId="0" fontId="24" fillId="0" borderId="3" xfId="0" applyFont="1" applyBorder="1" applyAlignment="1">
      <alignment horizontal="right" vertical="center" shrinkToFit="1"/>
    </xf>
    <xf numFmtId="0" fontId="24" fillId="0" borderId="4" xfId="0" applyFont="1" applyBorder="1" applyAlignment="1">
      <alignment horizontal="right" vertical="center" shrinkToFit="1"/>
    </xf>
    <xf numFmtId="0" fontId="24" fillId="0" borderId="5" xfId="0" applyFont="1" applyBorder="1" applyAlignment="1">
      <alignment horizontal="right" vertical="center" shrinkToFit="1"/>
    </xf>
    <xf numFmtId="0" fontId="1" fillId="0" borderId="2" xfId="0" applyFont="1" applyBorder="1" applyAlignment="1">
      <alignment horizontal="right"/>
    </xf>
    <xf numFmtId="0" fontId="4" fillId="3" borderId="3" xfId="0" applyFont="1" applyFill="1" applyBorder="1" applyAlignment="1">
      <alignment horizontal="right" vertical="center"/>
    </xf>
    <xf numFmtId="0" fontId="4" fillId="3" borderId="4" xfId="0" applyFont="1" applyFill="1" applyBorder="1" applyAlignment="1">
      <alignment horizontal="right" vertical="center"/>
    </xf>
    <xf numFmtId="49" fontId="4" fillId="3" borderId="4" xfId="0" applyNumberFormat="1" applyFont="1" applyFill="1" applyBorder="1" applyAlignment="1">
      <alignment horizontal="left" vertical="center"/>
    </xf>
    <xf numFmtId="49" fontId="4" fillId="3" borderId="5" xfId="0" applyNumberFormat="1" applyFont="1" applyFill="1" applyBorder="1" applyAlignment="1">
      <alignment horizontal="left" vertical="center"/>
    </xf>
    <xf numFmtId="0" fontId="0" fillId="0" borderId="3" xfId="0" applyBorder="1" applyAlignment="1">
      <alignment horizontal="center" vertical="top" wrapText="1"/>
    </xf>
    <xf numFmtId="0" fontId="0" fillId="0" borderId="4" xfId="0" applyBorder="1" applyAlignment="1">
      <alignment horizontal="center" vertical="top" wrapText="1"/>
    </xf>
    <xf numFmtId="0" fontId="1" fillId="0" borderId="3" xfId="1" applyNumberFormat="1" applyFont="1" applyFill="1" applyBorder="1" applyAlignment="1">
      <alignment horizontal="left" vertical="center"/>
    </xf>
    <xf numFmtId="0" fontId="1" fillId="0" borderId="4" xfId="1" applyNumberFormat="1" applyFont="1" applyFill="1" applyBorder="1" applyAlignment="1">
      <alignment horizontal="left" vertical="center"/>
    </xf>
    <xf numFmtId="0" fontId="1" fillId="0" borderId="5" xfId="1" applyNumberFormat="1" applyFont="1" applyFill="1" applyBorder="1" applyAlignment="1">
      <alignment horizontal="left" vertical="center"/>
    </xf>
    <xf numFmtId="167" fontId="1" fillId="0" borderId="3" xfId="1" applyNumberFormat="1" applyFont="1" applyFill="1" applyBorder="1" applyAlignment="1">
      <alignment horizontal="right" vertical="center"/>
    </xf>
    <xf numFmtId="167" fontId="1" fillId="0" borderId="5" xfId="1" applyNumberFormat="1" applyFont="1" applyFill="1" applyBorder="1" applyAlignment="1">
      <alignment horizontal="right" vertical="center"/>
    </xf>
    <xf numFmtId="0" fontId="34" fillId="9" borderId="3" xfId="1" applyNumberFormat="1" applyFont="1" applyFill="1" applyBorder="1" applyAlignment="1">
      <alignment horizontal="center" vertical="center"/>
    </xf>
    <xf numFmtId="0" fontId="34" fillId="9" borderId="4" xfId="1" applyNumberFormat="1" applyFont="1" applyFill="1" applyBorder="1" applyAlignment="1">
      <alignment horizontal="center" vertical="center"/>
    </xf>
    <xf numFmtId="0" fontId="34" fillId="9" borderId="5" xfId="1" applyNumberFormat="1" applyFont="1" applyFill="1" applyBorder="1" applyAlignment="1">
      <alignment horizontal="center" vertical="center"/>
    </xf>
    <xf numFmtId="0" fontId="11" fillId="0" borderId="2" xfId="0" applyFont="1" applyBorder="1" applyAlignment="1">
      <alignment horizontal="left"/>
    </xf>
    <xf numFmtId="0" fontId="13" fillId="0" borderId="4" xfId="0" applyFont="1" applyBorder="1" applyAlignment="1">
      <alignment horizontal="left"/>
    </xf>
    <xf numFmtId="164" fontId="11" fillId="0" borderId="3" xfId="0" applyNumberFormat="1" applyFont="1" applyBorder="1" applyAlignment="1">
      <alignment horizontal="right" vertical="center"/>
    </xf>
    <xf numFmtId="164" fontId="11" fillId="0" borderId="5" xfId="0" applyNumberFormat="1" applyFont="1" applyBorder="1" applyAlignment="1">
      <alignment horizontal="right" vertical="center"/>
    </xf>
    <xf numFmtId="0" fontId="4" fillId="8" borderId="3" xfId="1" applyNumberFormat="1" applyFont="1" applyFill="1" applyBorder="1" applyAlignment="1">
      <alignment horizontal="left" vertical="center" shrinkToFit="1"/>
    </xf>
    <xf numFmtId="0" fontId="4" fillId="8" borderId="4" xfId="1" applyNumberFormat="1" applyFont="1" applyFill="1" applyBorder="1" applyAlignment="1">
      <alignment horizontal="left" vertical="center" shrinkToFit="1"/>
    </xf>
    <xf numFmtId="0" fontId="4" fillId="8" borderId="5" xfId="1" applyNumberFormat="1" applyFont="1" applyFill="1" applyBorder="1" applyAlignment="1">
      <alignment horizontal="left" vertical="center" shrinkToFit="1"/>
    </xf>
    <xf numFmtId="49" fontId="0" fillId="0" borderId="2" xfId="0" applyNumberFormat="1" applyBorder="1" applyAlignment="1">
      <alignment horizontal="center" vertical="center"/>
    </xf>
    <xf numFmtId="49" fontId="0" fillId="0" borderId="2" xfId="0" applyNumberFormat="1" applyFont="1" applyBorder="1" applyAlignment="1">
      <alignment horizontal="center" vertical="center"/>
    </xf>
    <xf numFmtId="0" fontId="4" fillId="0" borderId="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0" fillId="0" borderId="12" xfId="0" applyBorder="1" applyAlignment="1">
      <alignment horizontal="justify" vertical="top" wrapText="1"/>
    </xf>
    <xf numFmtId="0" fontId="0" fillId="0" borderId="0" xfId="0" applyBorder="1" applyAlignment="1">
      <alignment horizontal="justify" vertical="top" wrapText="1"/>
    </xf>
    <xf numFmtId="0" fontId="0" fillId="0" borderId="1" xfId="0" applyBorder="1" applyAlignment="1">
      <alignment horizontal="justify" vertical="top" wrapText="1"/>
    </xf>
    <xf numFmtId="0" fontId="0" fillId="0" borderId="7" xfId="0" applyBorder="1" applyAlignment="1">
      <alignment horizontal="justify" vertical="top" wrapText="1"/>
    </xf>
    <xf numFmtId="0" fontId="0" fillId="0" borderId="6" xfId="0" applyBorder="1" applyAlignment="1">
      <alignment horizontal="justify" vertical="top" wrapText="1"/>
    </xf>
    <xf numFmtId="0" fontId="0" fillId="0" borderId="11" xfId="0" applyBorder="1" applyAlignment="1">
      <alignment horizontal="justify" vertical="top" wrapText="1"/>
    </xf>
    <xf numFmtId="0" fontId="0" fillId="0" borderId="10" xfId="0" applyBorder="1" applyAlignment="1">
      <alignment horizontal="justify" vertical="top" wrapText="1"/>
    </xf>
    <xf numFmtId="0" fontId="0" fillId="0" borderId="8" xfId="0" applyBorder="1" applyAlignment="1">
      <alignment horizontal="justify" vertical="top" wrapText="1"/>
    </xf>
    <xf numFmtId="0" fontId="0" fillId="0" borderId="9" xfId="0" applyBorder="1" applyAlignment="1">
      <alignment horizontal="justify" vertical="top" wrapText="1"/>
    </xf>
    <xf numFmtId="0" fontId="11" fillId="0" borderId="13" xfId="0" applyFont="1" applyBorder="1" applyAlignment="1">
      <alignment horizontal="left"/>
    </xf>
    <xf numFmtId="0" fontId="11" fillId="0" borderId="4" xfId="0" applyFont="1" applyBorder="1" applyAlignment="1">
      <alignment horizontal="right" vertical="center"/>
    </xf>
    <xf numFmtId="0" fontId="11" fillId="0" borderId="5" xfId="0" applyFont="1" applyBorder="1" applyAlignment="1">
      <alignment horizontal="right" vertical="center"/>
    </xf>
    <xf numFmtId="0" fontId="1" fillId="0" borderId="10"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167" fontId="0" fillId="0" borderId="3" xfId="1" applyNumberFormat="1" applyFont="1" applyFill="1" applyBorder="1" applyAlignment="1">
      <alignment horizontal="right" vertical="center"/>
    </xf>
    <xf numFmtId="0" fontId="0" fillId="0" borderId="3" xfId="0" applyBorder="1" applyAlignment="1">
      <alignment horizontal="right"/>
    </xf>
    <xf numFmtId="0" fontId="1" fillId="0" borderId="5" xfId="0" applyFont="1" applyBorder="1" applyAlignment="1">
      <alignment horizontal="right"/>
    </xf>
    <xf numFmtId="0" fontId="1" fillId="0" borderId="4" xfId="0" applyFont="1" applyBorder="1" applyAlignment="1">
      <alignment horizontal="right"/>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0" fontId="6" fillId="4" borderId="2" xfId="0" applyFont="1" applyFill="1" applyBorder="1" applyAlignment="1">
      <alignment horizontal="center" vertical="center"/>
    </xf>
    <xf numFmtId="0" fontId="0" fillId="0" borderId="2" xfId="0" applyNumberFormat="1" applyBorder="1" applyAlignment="1">
      <alignment horizontal="center" vertical="center"/>
    </xf>
    <xf numFmtId="0" fontId="0" fillId="0" borderId="2" xfId="0" applyNumberFormat="1" applyFont="1" applyBorder="1" applyAlignment="1">
      <alignment horizontal="center" vertical="center"/>
    </xf>
    <xf numFmtId="0" fontId="4" fillId="6" borderId="3" xfId="0" applyFont="1" applyFill="1" applyBorder="1" applyAlignment="1">
      <alignment horizontal="center"/>
    </xf>
    <xf numFmtId="0" fontId="4" fillId="6" borderId="4" xfId="0" applyFont="1" applyFill="1" applyBorder="1" applyAlignment="1">
      <alignment horizontal="center"/>
    </xf>
    <xf numFmtId="0" fontId="4" fillId="6" borderId="5" xfId="0" applyFont="1" applyFill="1" applyBorder="1" applyAlignment="1">
      <alignment horizontal="center"/>
    </xf>
    <xf numFmtId="0" fontId="4" fillId="6" borderId="10" xfId="0" applyFont="1" applyFill="1" applyBorder="1" applyAlignment="1">
      <alignment horizontal="center"/>
    </xf>
    <xf numFmtId="0" fontId="4" fillId="6" borderId="8" xfId="0" applyFont="1" applyFill="1" applyBorder="1" applyAlignment="1">
      <alignment horizontal="center"/>
    </xf>
    <xf numFmtId="0" fontId="0" fillId="0" borderId="3" xfId="0" applyBorder="1" applyAlignment="1">
      <alignment horizontal="justify" vertical="top" wrapText="1"/>
    </xf>
    <xf numFmtId="0" fontId="0" fillId="0" borderId="4" xfId="0" applyBorder="1" applyAlignment="1">
      <alignment horizontal="justify" vertical="top" wrapText="1"/>
    </xf>
    <xf numFmtId="0" fontId="0" fillId="0" borderId="5" xfId="0" applyBorder="1" applyAlignment="1">
      <alignment horizontal="justify" vertical="top" wrapText="1"/>
    </xf>
    <xf numFmtId="0" fontId="6" fillId="0" borderId="3" xfId="0" applyFont="1" applyBorder="1" applyAlignment="1">
      <alignment horizontal="justify" vertical="top" wrapText="1"/>
    </xf>
    <xf numFmtId="0" fontId="6" fillId="0" borderId="4" xfId="0" applyFont="1" applyBorder="1" applyAlignment="1">
      <alignment horizontal="justify" vertical="top" wrapText="1"/>
    </xf>
    <xf numFmtId="0" fontId="6" fillId="0" borderId="5" xfId="0" applyFont="1" applyBorder="1" applyAlignment="1">
      <alignment horizontal="justify" vertical="top" wrapText="1"/>
    </xf>
    <xf numFmtId="0" fontId="3" fillId="0" borderId="0" xfId="0" applyFont="1" applyAlignment="1">
      <alignment horizontal="left" vertical="top" wrapText="1"/>
    </xf>
    <xf numFmtId="0" fontId="11" fillId="0" borderId="3" xfId="0" applyFont="1" applyBorder="1" applyAlignment="1">
      <alignment horizontal="right"/>
    </xf>
    <xf numFmtId="0" fontId="11" fillId="0" borderId="5" xfId="0" applyFont="1" applyBorder="1" applyAlignment="1">
      <alignment horizontal="right"/>
    </xf>
    <xf numFmtId="0" fontId="11" fillId="0" borderId="3" xfId="0" applyFont="1" applyBorder="1" applyAlignment="1">
      <alignment horizontal="right" vertical="center"/>
    </xf>
    <xf numFmtId="49" fontId="0" fillId="0" borderId="3" xfId="0" applyNumberFormat="1" applyBorder="1" applyAlignment="1">
      <alignment horizontal="center"/>
    </xf>
    <xf numFmtId="49" fontId="0" fillId="0" borderId="4" xfId="0" applyNumberFormat="1" applyBorder="1" applyAlignment="1">
      <alignment horizontal="center"/>
    </xf>
    <xf numFmtId="49" fontId="0" fillId="0" borderId="5" xfId="0" applyNumberFormat="1" applyBorder="1" applyAlignment="1">
      <alignment horizontal="center"/>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4" xfId="0" applyNumberFormat="1" applyBorder="1" applyAlignment="1">
      <alignment horizontal="center" vertical="center"/>
    </xf>
    <xf numFmtId="0" fontId="0" fillId="0" borderId="5" xfId="0" applyNumberFormat="1" applyBorder="1" applyAlignment="1">
      <alignment horizontal="center" vertical="center"/>
    </xf>
    <xf numFmtId="0" fontId="0" fillId="0" borderId="0" xfId="0" applyAlignment="1">
      <alignment horizontal="left" vertical="top" wrapText="1"/>
    </xf>
    <xf numFmtId="0" fontId="0" fillId="0" borderId="4" xfId="0" applyNumberFormat="1" applyFont="1" applyBorder="1" applyAlignment="1">
      <alignment horizontal="center" vertical="center"/>
    </xf>
    <xf numFmtId="0" fontId="0" fillId="0" borderId="5" xfId="0" applyNumberFormat="1" applyFont="1" applyBorder="1" applyAlignment="1">
      <alignment horizontal="center" vertical="center"/>
    </xf>
    <xf numFmtId="0" fontId="13" fillId="0" borderId="0" xfId="0" applyFont="1" applyAlignment="1">
      <alignment horizontal="left" vertical="top" wrapText="1"/>
    </xf>
    <xf numFmtId="0" fontId="23" fillId="0" borderId="0" xfId="0" applyFont="1" applyAlignment="1">
      <alignment horizontal="justify" vertical="top" wrapText="1"/>
    </xf>
    <xf numFmtId="0" fontId="13" fillId="0" borderId="0" xfId="0" applyFont="1" applyAlignment="1">
      <alignment horizontal="justify" vertical="top" wrapText="1"/>
    </xf>
    <xf numFmtId="0" fontId="23" fillId="0" borderId="0" xfId="0" applyFont="1" applyAlignment="1">
      <alignment horizontal="left" vertical="top" wrapText="1"/>
    </xf>
    <xf numFmtId="49" fontId="0" fillId="0" borderId="3" xfId="0" applyNumberFormat="1"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0" xfId="0" applyAlignment="1">
      <alignment horizontal="justify" vertical="top" wrapText="1"/>
    </xf>
    <xf numFmtId="44" fontId="23" fillId="0" borderId="0" xfId="1" applyFont="1" applyAlignment="1">
      <alignment horizontal="justify" vertical="top" wrapText="1"/>
    </xf>
    <xf numFmtId="0" fontId="6" fillId="4" borderId="3" xfId="0" applyFont="1" applyFill="1" applyBorder="1" applyAlignment="1">
      <alignment horizontal="center" vertical="center"/>
    </xf>
    <xf numFmtId="0" fontId="6" fillId="4" borderId="5" xfId="0" applyFont="1" applyFill="1" applyBorder="1" applyAlignment="1">
      <alignment horizontal="center" vertical="center"/>
    </xf>
    <xf numFmtId="14" fontId="0" fillId="0" borderId="3" xfId="0" applyNumberFormat="1" applyFont="1" applyBorder="1" applyAlignment="1">
      <alignment horizontal="center" vertical="center"/>
    </xf>
    <xf numFmtId="14" fontId="0" fillId="0" borderId="5" xfId="0" applyNumberFormat="1" applyFont="1" applyBorder="1" applyAlignment="1">
      <alignment horizontal="center" vertical="center"/>
    </xf>
    <xf numFmtId="0" fontId="0" fillId="0" borderId="3" xfId="0" applyBorder="1" applyAlignment="1">
      <alignment horizontal="center"/>
    </xf>
    <xf numFmtId="0" fontId="0" fillId="0" borderId="5" xfId="0" applyBorder="1" applyAlignment="1">
      <alignment horizontal="center"/>
    </xf>
    <xf numFmtId="0" fontId="31" fillId="0" borderId="13" xfId="0" applyFont="1" applyBorder="1" applyAlignment="1">
      <alignment horizontal="center" vertical="center" textRotation="90" wrapText="1"/>
    </xf>
    <xf numFmtId="0" fontId="31" fillId="0" borderId="14" xfId="0" applyFont="1" applyBorder="1" applyAlignment="1">
      <alignment horizontal="center" vertical="center" textRotation="90" wrapText="1"/>
    </xf>
    <xf numFmtId="0" fontId="31" fillId="0" borderId="15" xfId="0" applyFont="1" applyBorder="1" applyAlignment="1">
      <alignment horizontal="center" vertical="center" textRotation="90" wrapText="1"/>
    </xf>
    <xf numFmtId="0" fontId="0" fillId="0" borderId="3" xfId="0" applyFill="1" applyBorder="1" applyAlignment="1">
      <alignment horizontal="justify" vertical="center" wrapText="1"/>
    </xf>
    <xf numFmtId="0" fontId="0" fillId="0" borderId="4" xfId="0" applyFill="1" applyBorder="1" applyAlignment="1">
      <alignment horizontal="justify" vertical="center" wrapText="1"/>
    </xf>
    <xf numFmtId="0" fontId="0" fillId="0" borderId="5" xfId="0" applyFill="1" applyBorder="1" applyAlignment="1">
      <alignment horizontal="justify" vertical="center" wrapText="1"/>
    </xf>
    <xf numFmtId="49" fontId="0" fillId="0" borderId="3" xfId="0" applyNumberFormat="1" applyFont="1" applyFill="1" applyBorder="1" applyAlignment="1">
      <alignment horizontal="center" vertical="center"/>
    </xf>
    <xf numFmtId="49" fontId="0" fillId="0" borderId="4" xfId="0" applyNumberFormat="1" applyFont="1" applyFill="1" applyBorder="1" applyAlignment="1">
      <alignment horizontal="center" vertical="center"/>
    </xf>
    <xf numFmtId="49" fontId="0" fillId="0" borderId="5" xfId="0" applyNumberFormat="1" applyFont="1" applyFill="1" applyBorder="1" applyAlignment="1">
      <alignment horizontal="center" vertical="center"/>
    </xf>
    <xf numFmtId="49" fontId="0" fillId="0" borderId="2" xfId="0" applyNumberFormat="1" applyBorder="1" applyAlignment="1">
      <alignment horizontal="center"/>
    </xf>
    <xf numFmtId="0" fontId="0" fillId="0" borderId="2" xfId="0" applyNumberFormat="1" applyFont="1" applyBorder="1" applyAlignment="1">
      <alignment horizontal="center"/>
    </xf>
    <xf numFmtId="0" fontId="8" fillId="0" borderId="3" xfId="0" applyFont="1" applyFill="1" applyBorder="1" applyAlignment="1">
      <alignment horizontal="justify" vertical="top" wrapText="1" shrinkToFit="1"/>
    </xf>
    <xf numFmtId="0" fontId="8" fillId="0" borderId="4" xfId="0" applyFont="1" applyFill="1" applyBorder="1" applyAlignment="1">
      <alignment horizontal="justify" vertical="top" wrapText="1" shrinkToFit="1"/>
    </xf>
    <xf numFmtId="0" fontId="8" fillId="0" borderId="5" xfId="0" applyFont="1" applyFill="1" applyBorder="1" applyAlignment="1">
      <alignment horizontal="justify" vertical="top" wrapText="1" shrinkToFit="1"/>
    </xf>
    <xf numFmtId="0" fontId="8" fillId="4" borderId="2" xfId="0" applyFont="1" applyFill="1" applyBorder="1" applyAlignment="1">
      <alignment horizontal="left" vertical="center" wrapText="1" shrinkToFit="1"/>
    </xf>
    <xf numFmtId="0" fontId="8" fillId="0" borderId="4" xfId="0" applyFont="1" applyFill="1" applyBorder="1" applyAlignment="1">
      <alignment horizontal="left" vertical="center" wrapText="1" shrinkToFit="1"/>
    </xf>
    <xf numFmtId="0" fontId="8" fillId="0" borderId="5" xfId="0" applyFont="1" applyFill="1" applyBorder="1" applyAlignment="1">
      <alignment horizontal="left" vertical="center" wrapText="1" shrinkToFit="1"/>
    </xf>
    <xf numFmtId="0" fontId="8" fillId="0" borderId="3" xfId="0" applyFont="1" applyFill="1" applyBorder="1" applyAlignment="1">
      <alignment horizontal="left" vertical="center" wrapText="1" shrinkToFit="1"/>
    </xf>
    <xf numFmtId="0" fontId="35" fillId="8" borderId="3" xfId="1" applyNumberFormat="1" applyFont="1" applyFill="1" applyBorder="1" applyAlignment="1">
      <alignment horizontal="left" vertical="center" shrinkToFit="1"/>
    </xf>
    <xf numFmtId="0" fontId="35" fillId="8" borderId="4" xfId="1" applyNumberFormat="1" applyFont="1" applyFill="1" applyBorder="1" applyAlignment="1">
      <alignment horizontal="left" vertical="center" shrinkToFit="1"/>
    </xf>
    <xf numFmtId="0" fontId="35" fillId="8" borderId="5" xfId="1" applyNumberFormat="1" applyFont="1" applyFill="1" applyBorder="1" applyAlignment="1">
      <alignment horizontal="left" vertical="center" shrinkToFit="1"/>
    </xf>
    <xf numFmtId="0" fontId="11" fillId="2" borderId="12" xfId="0" applyFont="1" applyFill="1" applyBorder="1" applyAlignment="1">
      <alignment horizontal="justify" vertical="top" wrapText="1"/>
    </xf>
    <xf numFmtId="0" fontId="14" fillId="2" borderId="0" xfId="0" applyFont="1" applyFill="1" applyBorder="1" applyAlignment="1">
      <alignment horizontal="justify" vertical="top" wrapText="1"/>
    </xf>
    <xf numFmtId="0" fontId="14" fillId="2" borderId="1" xfId="0" applyFont="1" applyFill="1" applyBorder="1" applyAlignment="1">
      <alignment horizontal="justify" vertical="top"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11" fillId="2" borderId="7" xfId="0" applyFont="1" applyFill="1" applyBorder="1" applyAlignment="1">
      <alignment horizontal="justify" vertical="center" wrapText="1"/>
    </xf>
    <xf numFmtId="0" fontId="14" fillId="2" borderId="6" xfId="0" applyFont="1" applyFill="1" applyBorder="1" applyAlignment="1">
      <alignment horizontal="justify" vertical="center" wrapText="1"/>
    </xf>
    <xf numFmtId="0" fontId="14" fillId="2" borderId="11" xfId="0" applyFont="1" applyFill="1" applyBorder="1" applyAlignment="1">
      <alignment horizontal="justify" vertical="center" wrapText="1"/>
    </xf>
    <xf numFmtId="49" fontId="14" fillId="2" borderId="12" xfId="0" applyNumberFormat="1" applyFont="1" applyFill="1" applyBorder="1" applyAlignment="1">
      <alignment horizontal="left" vertical="center" wrapText="1"/>
    </xf>
    <xf numFmtId="49" fontId="14" fillId="2" borderId="0" xfId="0" applyNumberFormat="1" applyFont="1" applyFill="1" applyBorder="1" applyAlignment="1">
      <alignment horizontal="left" vertical="center" wrapText="1"/>
    </xf>
    <xf numFmtId="49" fontId="14" fillId="2" borderId="1" xfId="0" applyNumberFormat="1" applyFont="1" applyFill="1" applyBorder="1" applyAlignment="1">
      <alignment horizontal="left" vertical="center" wrapText="1"/>
    </xf>
    <xf numFmtId="0" fontId="11" fillId="2" borderId="12" xfId="0" applyFont="1" applyFill="1" applyBorder="1" applyAlignment="1">
      <alignment horizontal="left" vertical="top" wrapText="1"/>
    </xf>
    <xf numFmtId="0" fontId="11" fillId="2" borderId="0" xfId="0" applyFont="1" applyFill="1" applyBorder="1" applyAlignment="1">
      <alignment horizontal="left" vertical="top" wrapText="1"/>
    </xf>
    <xf numFmtId="0" fontId="11" fillId="2" borderId="12" xfId="0" applyFont="1" applyFill="1" applyBorder="1" applyAlignment="1">
      <alignment horizontal="justify" vertical="center" wrapText="1"/>
    </xf>
    <xf numFmtId="0" fontId="14" fillId="2" borderId="0" xfId="0" applyFont="1" applyFill="1" applyBorder="1" applyAlignment="1">
      <alignment horizontal="justify" vertical="center" wrapText="1"/>
    </xf>
    <xf numFmtId="0" fontId="14" fillId="2" borderId="1" xfId="0" applyFont="1" applyFill="1" applyBorder="1" applyAlignment="1">
      <alignment horizontal="justify" vertical="center" wrapText="1"/>
    </xf>
    <xf numFmtId="49" fontId="27" fillId="2" borderId="12" xfId="0" applyNumberFormat="1" applyFont="1" applyFill="1" applyBorder="1" applyAlignment="1">
      <alignment horizontal="left" vertical="center" wrapText="1"/>
    </xf>
    <xf numFmtId="49" fontId="27" fillId="2" borderId="0" xfId="0" applyNumberFormat="1" applyFont="1" applyFill="1" applyBorder="1" applyAlignment="1">
      <alignment horizontal="left" vertical="center" wrapText="1"/>
    </xf>
    <xf numFmtId="49" fontId="27" fillId="2" borderId="1" xfId="0" applyNumberFormat="1" applyFont="1" applyFill="1" applyBorder="1" applyAlignment="1">
      <alignment horizontal="left" vertical="center" wrapText="1"/>
    </xf>
    <xf numFmtId="0" fontId="11" fillId="2" borderId="2" xfId="0" applyFont="1" applyFill="1" applyBorder="1" applyAlignment="1">
      <alignment horizontal="left" vertical="center" wrapText="1"/>
    </xf>
    <xf numFmtId="0" fontId="14" fillId="2" borderId="2" xfId="0" applyFont="1" applyFill="1" applyBorder="1" applyAlignment="1">
      <alignment horizontal="left" vertical="top" wrapText="1"/>
    </xf>
    <xf numFmtId="0" fontId="14" fillId="2" borderId="2" xfId="0" applyFont="1" applyFill="1" applyBorder="1" applyAlignment="1">
      <alignment horizontal="left" vertical="center" wrapText="1"/>
    </xf>
    <xf numFmtId="0" fontId="11" fillId="0" borderId="12" xfId="0" applyFont="1" applyFill="1" applyBorder="1" applyAlignment="1">
      <alignment horizontal="justify" vertical="top" wrapText="1"/>
    </xf>
    <xf numFmtId="0" fontId="11" fillId="0" borderId="0" xfId="0" applyFont="1" applyFill="1" applyBorder="1" applyAlignment="1">
      <alignment horizontal="justify" vertical="top" wrapText="1"/>
    </xf>
    <xf numFmtId="0" fontId="11" fillId="2" borderId="10" xfId="0" applyFont="1" applyFill="1" applyBorder="1" applyAlignment="1">
      <alignment horizontal="justify" vertical="top" wrapText="1"/>
    </xf>
    <xf numFmtId="0" fontId="14" fillId="2" borderId="8" xfId="0" applyFont="1" applyFill="1" applyBorder="1" applyAlignment="1">
      <alignment horizontal="justify" vertical="top" wrapText="1"/>
    </xf>
    <xf numFmtId="0" fontId="14" fillId="2" borderId="9" xfId="0" applyFont="1" applyFill="1" applyBorder="1" applyAlignment="1">
      <alignment horizontal="justify" vertical="top" wrapText="1"/>
    </xf>
    <xf numFmtId="0" fontId="11" fillId="0" borderId="7" xfId="0" applyFont="1" applyFill="1" applyBorder="1" applyAlignment="1">
      <alignment horizontal="left" vertical="top" wrapText="1"/>
    </xf>
    <xf numFmtId="0" fontId="11" fillId="0" borderId="6" xfId="0" applyFont="1" applyFill="1" applyBorder="1" applyAlignment="1">
      <alignment horizontal="left" vertical="top" wrapText="1"/>
    </xf>
    <xf numFmtId="0" fontId="32" fillId="0" borderId="0" xfId="0" applyFont="1" applyBorder="1" applyAlignment="1">
      <alignment horizontal="center" vertical="center"/>
    </xf>
    <xf numFmtId="0" fontId="11" fillId="7" borderId="12" xfId="0" applyFont="1" applyFill="1" applyBorder="1" applyAlignment="1">
      <alignment horizontal="justify" vertical="top" wrapText="1"/>
    </xf>
    <xf numFmtId="0" fontId="14" fillId="7" borderId="0" xfId="0" applyFont="1" applyFill="1" applyBorder="1" applyAlignment="1">
      <alignment horizontal="justify" vertical="top" wrapText="1"/>
    </xf>
    <xf numFmtId="0" fontId="11" fillId="7" borderId="10" xfId="0" applyFont="1" applyFill="1" applyBorder="1" applyAlignment="1">
      <alignment horizontal="justify" vertical="top" wrapText="1"/>
    </xf>
    <xf numFmtId="0" fontId="14" fillId="7" borderId="8" xfId="0" applyFont="1" applyFill="1" applyBorder="1" applyAlignment="1">
      <alignment horizontal="justify" vertical="top" wrapText="1"/>
    </xf>
    <xf numFmtId="0" fontId="11" fillId="0" borderId="10" xfId="0" applyFont="1" applyFill="1" applyBorder="1" applyAlignment="1">
      <alignment horizontal="justify" vertical="top" wrapText="1"/>
    </xf>
    <xf numFmtId="0" fontId="11" fillId="0" borderId="8" xfId="0" applyFont="1" applyFill="1" applyBorder="1" applyAlignment="1">
      <alignment horizontal="justify" vertical="top" wrapText="1"/>
    </xf>
    <xf numFmtId="0" fontId="11" fillId="0" borderId="7" xfId="0" applyFont="1" applyFill="1" applyBorder="1" applyAlignment="1">
      <alignment horizontal="justify" vertical="top" wrapText="1"/>
    </xf>
    <xf numFmtId="0" fontId="11" fillId="0" borderId="6" xfId="0" applyFont="1" applyFill="1" applyBorder="1" applyAlignment="1">
      <alignment horizontal="justify" vertical="top" wrapText="1"/>
    </xf>
    <xf numFmtId="0" fontId="11" fillId="0" borderId="2" xfId="0" applyFont="1" applyFill="1" applyBorder="1" applyAlignment="1">
      <alignment horizontal="left"/>
    </xf>
    <xf numFmtId="0" fontId="11" fillId="0" borderId="3" xfId="0" applyFont="1" applyFill="1" applyBorder="1" applyAlignment="1">
      <alignment horizontal="right" vertical="center"/>
    </xf>
    <xf numFmtId="0" fontId="11" fillId="0" borderId="5" xfId="0" applyFont="1" applyFill="1" applyBorder="1" applyAlignment="1">
      <alignment horizontal="right" vertical="center"/>
    </xf>
    <xf numFmtId="0" fontId="11" fillId="8" borderId="3" xfId="0" applyFont="1" applyFill="1" applyBorder="1" applyAlignment="1">
      <alignment horizontal="justify" vertical="center" wrapText="1"/>
    </xf>
    <xf numFmtId="0" fontId="17" fillId="8" borderId="4" xfId="0" applyFont="1" applyFill="1" applyBorder="1" applyAlignment="1">
      <alignment horizontal="justify" vertical="center" wrapText="1"/>
    </xf>
    <xf numFmtId="0" fontId="17" fillId="8" borderId="5" xfId="0" applyFont="1" applyFill="1" applyBorder="1" applyAlignment="1">
      <alignment horizontal="justify" vertical="center" wrapText="1"/>
    </xf>
    <xf numFmtId="49" fontId="11" fillId="8" borderId="3" xfId="0" applyNumberFormat="1" applyFont="1" applyFill="1" applyBorder="1" applyAlignment="1">
      <alignment horizontal="justify" vertical="center" wrapText="1"/>
    </xf>
    <xf numFmtId="49" fontId="17" fillId="8" borderId="4" xfId="0" applyNumberFormat="1" applyFont="1" applyFill="1" applyBorder="1" applyAlignment="1">
      <alignment horizontal="justify" vertical="center" wrapText="1"/>
    </xf>
    <xf numFmtId="49" fontId="17" fillId="8" borderId="5" xfId="0" applyNumberFormat="1" applyFont="1" applyFill="1" applyBorder="1" applyAlignment="1">
      <alignment horizontal="justify" vertical="center" wrapText="1"/>
    </xf>
    <xf numFmtId="14" fontId="3" fillId="2" borderId="3" xfId="0" applyNumberFormat="1" applyFont="1" applyFill="1" applyBorder="1" applyAlignment="1">
      <alignment horizontal="left"/>
    </xf>
    <xf numFmtId="14" fontId="3" fillId="2" borderId="4" xfId="0" applyNumberFormat="1" applyFont="1" applyFill="1" applyBorder="1" applyAlignment="1">
      <alignment horizontal="left"/>
    </xf>
    <xf numFmtId="14" fontId="3" fillId="2" borderId="5" xfId="0" applyNumberFormat="1" applyFont="1" applyFill="1" applyBorder="1" applyAlignment="1">
      <alignment horizontal="left"/>
    </xf>
    <xf numFmtId="0" fontId="11" fillId="8" borderId="3" xfId="0" applyFont="1" applyFill="1" applyBorder="1" applyAlignment="1">
      <alignment horizontal="left"/>
    </xf>
    <xf numFmtId="0" fontId="17" fillId="8" borderId="4" xfId="0" applyFont="1" applyFill="1" applyBorder="1" applyAlignment="1">
      <alignment horizontal="left"/>
    </xf>
    <xf numFmtId="0" fontId="17" fillId="8" borderId="5" xfId="0" applyFont="1" applyFill="1" applyBorder="1" applyAlignment="1">
      <alignment horizontal="left"/>
    </xf>
    <xf numFmtId="0" fontId="11" fillId="8" borderId="3" xfId="0" applyFont="1" applyFill="1" applyBorder="1" applyAlignment="1">
      <alignment horizontal="left" vertical="center" wrapText="1"/>
    </xf>
    <xf numFmtId="0" fontId="17" fillId="8" borderId="4" xfId="0" applyFont="1" applyFill="1" applyBorder="1" applyAlignment="1">
      <alignment horizontal="left" vertical="center" wrapText="1"/>
    </xf>
    <xf numFmtId="0" fontId="17" fillId="8" borderId="5" xfId="0" applyFont="1" applyFill="1" applyBorder="1" applyAlignment="1">
      <alignment horizontal="left" vertical="center" wrapText="1"/>
    </xf>
    <xf numFmtId="0" fontId="11" fillId="8" borderId="3" xfId="0" applyFont="1" applyFill="1" applyBorder="1" applyAlignment="1">
      <alignment horizontal="justify" vertical="top" wrapText="1"/>
    </xf>
    <xf numFmtId="0" fontId="17" fillId="8" borderId="4" xfId="0" applyFont="1" applyFill="1" applyBorder="1" applyAlignment="1">
      <alignment horizontal="justify" vertical="top" wrapText="1"/>
    </xf>
    <xf numFmtId="0" fontId="17" fillId="8" borderId="5" xfId="0" applyFont="1" applyFill="1" applyBorder="1" applyAlignment="1">
      <alignment horizontal="justify" vertical="top" wrapText="1"/>
    </xf>
    <xf numFmtId="0" fontId="11" fillId="8" borderId="3" xfId="0" applyFont="1" applyFill="1" applyBorder="1" applyAlignment="1">
      <alignment horizontal="justify" wrapText="1"/>
    </xf>
    <xf numFmtId="0" fontId="17" fillId="8" borderId="4" xfId="0" applyFont="1" applyFill="1" applyBorder="1" applyAlignment="1">
      <alignment horizontal="justify" wrapText="1"/>
    </xf>
    <xf numFmtId="0" fontId="17" fillId="8" borderId="5" xfId="0" applyFont="1" applyFill="1" applyBorder="1" applyAlignment="1">
      <alignment horizontal="justify" wrapText="1"/>
    </xf>
    <xf numFmtId="49" fontId="11" fillId="8" borderId="3" xfId="0" applyNumberFormat="1" applyFont="1" applyFill="1" applyBorder="1" applyAlignment="1">
      <alignment horizontal="justify" vertical="top" wrapText="1"/>
    </xf>
    <xf numFmtId="49" fontId="17" fillId="8" borderId="4" xfId="0" applyNumberFormat="1" applyFont="1" applyFill="1" applyBorder="1" applyAlignment="1">
      <alignment horizontal="justify" vertical="top" wrapText="1"/>
    </xf>
    <xf numFmtId="49" fontId="17" fillId="8" borderId="5" xfId="0" applyNumberFormat="1" applyFont="1" applyFill="1" applyBorder="1" applyAlignment="1">
      <alignment horizontal="justify" vertical="top" wrapText="1"/>
    </xf>
    <xf numFmtId="0" fontId="11" fillId="2" borderId="3" xfId="0" applyFont="1" applyFill="1" applyBorder="1" applyAlignment="1">
      <alignment horizontal="justify" vertical="top" wrapText="1"/>
    </xf>
    <xf numFmtId="0" fontId="17" fillId="2" borderId="4" xfId="0" applyFont="1" applyFill="1" applyBorder="1" applyAlignment="1">
      <alignment horizontal="justify" vertical="top" wrapText="1"/>
    </xf>
    <xf numFmtId="0" fontId="17" fillId="2" borderId="5" xfId="0" applyFont="1" applyFill="1" applyBorder="1" applyAlignment="1">
      <alignment horizontal="justify" vertical="top" wrapText="1"/>
    </xf>
    <xf numFmtId="14" fontId="3" fillId="0" borderId="3" xfId="0" applyNumberFormat="1" applyFont="1" applyBorder="1" applyAlignment="1">
      <alignment horizontal="left"/>
    </xf>
    <xf numFmtId="14" fontId="3" fillId="0" borderId="4" xfId="0" applyNumberFormat="1" applyFont="1" applyBorder="1" applyAlignment="1">
      <alignment horizontal="left"/>
    </xf>
    <xf numFmtId="14" fontId="3" fillId="0" borderId="5" xfId="0" applyNumberFormat="1" applyFont="1" applyBorder="1" applyAlignment="1">
      <alignment horizontal="left"/>
    </xf>
    <xf numFmtId="0" fontId="11" fillId="5" borderId="3" xfId="0" applyFont="1" applyFill="1" applyBorder="1" applyAlignment="1">
      <alignment horizontal="left"/>
    </xf>
    <xf numFmtId="0" fontId="17" fillId="5" borderId="4" xfId="0" applyFont="1" applyFill="1" applyBorder="1" applyAlignment="1">
      <alignment horizontal="left"/>
    </xf>
    <xf numFmtId="0" fontId="17" fillId="5" borderId="5" xfId="0" applyFont="1" applyFill="1" applyBorder="1" applyAlignment="1">
      <alignment horizontal="left"/>
    </xf>
    <xf numFmtId="0" fontId="17" fillId="5" borderId="3" xfId="0" applyFont="1" applyFill="1" applyBorder="1" applyAlignment="1">
      <alignment horizontal="left"/>
    </xf>
    <xf numFmtId="0" fontId="13" fillId="2" borderId="3" xfId="0" applyFont="1" applyFill="1" applyBorder="1" applyAlignment="1">
      <alignment horizontal="left" vertical="top" wrapText="1"/>
    </xf>
    <xf numFmtId="0" fontId="13" fillId="2" borderId="4" xfId="0" applyFont="1" applyFill="1" applyBorder="1" applyAlignment="1">
      <alignment horizontal="left" vertical="top" wrapText="1"/>
    </xf>
    <xf numFmtId="0" fontId="13" fillId="2" borderId="5" xfId="0" applyFont="1" applyFill="1" applyBorder="1" applyAlignment="1">
      <alignment horizontal="left" vertical="top" wrapText="1"/>
    </xf>
    <xf numFmtId="0" fontId="13" fillId="4" borderId="3" xfId="0" applyFont="1" applyFill="1" applyBorder="1" applyAlignment="1">
      <alignment horizontal="left" vertical="top" wrapText="1"/>
    </xf>
    <xf numFmtId="0" fontId="13" fillId="4" borderId="4" xfId="0" applyFont="1" applyFill="1" applyBorder="1" applyAlignment="1">
      <alignment horizontal="left" vertical="top" wrapText="1"/>
    </xf>
    <xf numFmtId="0" fontId="13" fillId="4" borderId="5" xfId="0" applyFont="1" applyFill="1" applyBorder="1" applyAlignment="1">
      <alignment horizontal="left" vertical="top" wrapText="1"/>
    </xf>
    <xf numFmtId="0" fontId="11" fillId="5" borderId="3" xfId="0" applyFont="1" applyFill="1" applyBorder="1" applyAlignment="1">
      <alignment horizontal="left" vertical="top" wrapText="1"/>
    </xf>
    <xf numFmtId="0" fontId="11" fillId="5" borderId="4" xfId="0" applyFont="1" applyFill="1" applyBorder="1" applyAlignment="1">
      <alignment horizontal="left" vertical="top" wrapText="1"/>
    </xf>
    <xf numFmtId="0" fontId="11" fillId="5" borderId="5" xfId="0" applyFont="1" applyFill="1" applyBorder="1" applyAlignment="1">
      <alignment horizontal="left" vertical="top" wrapText="1"/>
    </xf>
    <xf numFmtId="0" fontId="11" fillId="5" borderId="3" xfId="0" applyFont="1" applyFill="1" applyBorder="1" applyAlignment="1">
      <alignment horizontal="justify" vertical="top" wrapText="1"/>
    </xf>
    <xf numFmtId="0" fontId="17" fillId="5" borderId="4" xfId="0" applyFont="1" applyFill="1" applyBorder="1" applyAlignment="1">
      <alignment horizontal="justify" vertical="top" wrapText="1"/>
    </xf>
    <xf numFmtId="0" fontId="17" fillId="5" borderId="5" xfId="0" applyFont="1" applyFill="1" applyBorder="1" applyAlignment="1">
      <alignment horizontal="justify" vertical="top" wrapText="1"/>
    </xf>
    <xf numFmtId="0" fontId="14" fillId="5" borderId="3" xfId="0" applyFont="1" applyFill="1" applyBorder="1" applyAlignment="1">
      <alignment horizontal="center" vertical="top" wrapText="1"/>
    </xf>
    <xf numFmtId="0" fontId="14" fillId="5" borderId="4" xfId="0" applyFont="1" applyFill="1" applyBorder="1" applyAlignment="1">
      <alignment horizontal="center" vertical="top" wrapText="1"/>
    </xf>
    <xf numFmtId="0" fontId="14" fillId="5" borderId="5" xfId="0" applyFont="1" applyFill="1" applyBorder="1" applyAlignment="1">
      <alignment horizontal="center" vertical="top" wrapText="1"/>
    </xf>
    <xf numFmtId="0" fontId="11" fillId="2" borderId="2" xfId="0" applyFont="1" applyFill="1" applyBorder="1" applyAlignment="1">
      <alignment horizontal="center" vertical="top" wrapText="1"/>
    </xf>
    <xf numFmtId="0" fontId="11" fillId="5" borderId="2" xfId="0" applyFont="1" applyFill="1" applyBorder="1" applyAlignment="1">
      <alignment horizontal="center" vertical="top" wrapText="1"/>
    </xf>
    <xf numFmtId="0" fontId="11" fillId="2" borderId="2" xfId="0" applyFont="1" applyFill="1" applyBorder="1" applyAlignment="1">
      <alignment horizontal="center" vertical="center" wrapText="1"/>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5" xfId="0" applyFont="1" applyFill="1" applyBorder="1" applyAlignment="1">
      <alignment horizontal="center" vertical="center" wrapText="1"/>
    </xf>
    <xf numFmtId="49" fontId="11" fillId="2" borderId="12" xfId="0" applyNumberFormat="1" applyFont="1" applyFill="1" applyBorder="1" applyAlignment="1">
      <alignment horizontal="justify" vertical="top" wrapText="1"/>
    </xf>
    <xf numFmtId="49" fontId="11" fillId="2" borderId="0" xfId="0" applyNumberFormat="1" applyFont="1" applyFill="1" applyBorder="1" applyAlignment="1">
      <alignment horizontal="justify" vertical="top" wrapText="1"/>
    </xf>
    <xf numFmtId="49" fontId="11" fillId="2" borderId="1" xfId="0" applyNumberFormat="1" applyFont="1" applyFill="1" applyBorder="1" applyAlignment="1">
      <alignment horizontal="justify" vertical="top" wrapText="1"/>
    </xf>
    <xf numFmtId="0" fontId="4" fillId="4" borderId="7"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11" fillId="2" borderId="4" xfId="0" applyFont="1" applyFill="1" applyBorder="1" applyAlignment="1">
      <alignment horizontal="justify" vertical="top" wrapText="1"/>
    </xf>
    <xf numFmtId="0" fontId="11" fillId="2" borderId="5" xfId="0" applyFont="1" applyFill="1" applyBorder="1" applyAlignment="1">
      <alignment horizontal="justify" vertical="top" wrapText="1"/>
    </xf>
    <xf numFmtId="0" fontId="4" fillId="4" borderId="12"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1" xfId="0" applyFont="1" applyFill="1" applyBorder="1" applyAlignment="1">
      <alignment horizontal="left" vertical="center" wrapText="1"/>
    </xf>
    <xf numFmtId="0" fontId="11" fillId="0" borderId="3" xfId="0" applyFont="1" applyFill="1" applyBorder="1" applyAlignment="1">
      <alignment horizontal="justify" vertical="top" wrapText="1"/>
    </xf>
    <xf numFmtId="0" fontId="11" fillId="0" borderId="4" xfId="0" applyFont="1" applyFill="1" applyBorder="1" applyAlignment="1">
      <alignment horizontal="justify" vertical="top" wrapText="1"/>
    </xf>
    <xf numFmtId="0" fontId="11" fillId="0" borderId="5" xfId="0" applyFont="1" applyFill="1" applyBorder="1" applyAlignment="1">
      <alignment horizontal="justify" vertical="top" wrapText="1"/>
    </xf>
    <xf numFmtId="49" fontId="27" fillId="0" borderId="10" xfId="0" applyNumberFormat="1" applyFont="1" applyFill="1" applyBorder="1" applyAlignment="1">
      <alignment horizontal="justify" vertical="center" wrapText="1"/>
    </xf>
    <xf numFmtId="49" fontId="27" fillId="0" borderId="8" xfId="0" applyNumberFormat="1" applyFont="1" applyFill="1" applyBorder="1" applyAlignment="1">
      <alignment horizontal="justify" vertical="center" wrapText="1"/>
    </xf>
    <xf numFmtId="49" fontId="27" fillId="0" borderId="9" xfId="0" applyNumberFormat="1" applyFont="1" applyFill="1" applyBorder="1" applyAlignment="1">
      <alignment horizontal="justify" vertical="center" wrapText="1"/>
    </xf>
    <xf numFmtId="49" fontId="27" fillId="2" borderId="10" xfId="0" applyNumberFormat="1" applyFont="1" applyFill="1" applyBorder="1" applyAlignment="1">
      <alignment horizontal="justify" vertical="center" wrapText="1"/>
    </xf>
    <xf numFmtId="49" fontId="27" fillId="2" borderId="8" xfId="0" applyNumberFormat="1" applyFont="1" applyFill="1" applyBorder="1" applyAlignment="1">
      <alignment horizontal="justify" vertical="center" wrapText="1"/>
    </xf>
    <xf numFmtId="49" fontId="27" fillId="2" borderId="9" xfId="0" applyNumberFormat="1" applyFont="1" applyFill="1" applyBorder="1" applyAlignment="1">
      <alignment horizontal="justify" vertical="center" wrapText="1"/>
    </xf>
    <xf numFmtId="0" fontId="4" fillId="5" borderId="3" xfId="0" applyFont="1" applyFill="1" applyBorder="1" applyAlignment="1">
      <alignment horizontal="left" vertical="center" wrapText="1"/>
    </xf>
    <xf numFmtId="0" fontId="4" fillId="5" borderId="4" xfId="0" applyFont="1" applyFill="1" applyBorder="1" applyAlignment="1">
      <alignment horizontal="left" vertical="center" wrapText="1"/>
    </xf>
    <xf numFmtId="0" fontId="4" fillId="5" borderId="5" xfId="0" applyFont="1" applyFill="1" applyBorder="1" applyAlignment="1">
      <alignment horizontal="left" vertical="center" wrapText="1"/>
    </xf>
    <xf numFmtId="49" fontId="11" fillId="0" borderId="10" xfId="0" applyNumberFormat="1" applyFont="1" applyFill="1" applyBorder="1" applyAlignment="1">
      <alignment horizontal="justify" vertical="top" wrapText="1"/>
    </xf>
    <xf numFmtId="49" fontId="11" fillId="0" borderId="8" xfId="0" applyNumberFormat="1" applyFont="1" applyFill="1" applyBorder="1" applyAlignment="1">
      <alignment horizontal="justify" vertical="top" wrapText="1"/>
    </xf>
    <xf numFmtId="49" fontId="11" fillId="0" borderId="9" xfId="0" applyNumberFormat="1" applyFont="1" applyFill="1" applyBorder="1" applyAlignment="1">
      <alignment horizontal="justify" vertical="top" wrapText="1"/>
    </xf>
    <xf numFmtId="0" fontId="14" fillId="0" borderId="10" xfId="0" applyFont="1" applyFill="1" applyBorder="1" applyAlignment="1">
      <alignment horizontal="left" vertical="top" wrapText="1"/>
    </xf>
    <xf numFmtId="0" fontId="14" fillId="0" borderId="8" xfId="0" applyFont="1" applyFill="1" applyBorder="1" applyAlignment="1">
      <alignment horizontal="left" vertical="top" wrapText="1"/>
    </xf>
    <xf numFmtId="49" fontId="27" fillId="0" borderId="12" xfId="0" applyNumberFormat="1" applyFont="1" applyFill="1" applyBorder="1" applyAlignment="1">
      <alignment horizontal="left" vertical="center" wrapText="1"/>
    </xf>
    <xf numFmtId="49" fontId="27" fillId="0" borderId="0" xfId="0" applyNumberFormat="1" applyFont="1" applyFill="1" applyBorder="1" applyAlignment="1">
      <alignment horizontal="left" vertical="center" wrapText="1"/>
    </xf>
    <xf numFmtId="49" fontId="27" fillId="0" borderId="1" xfId="0" applyNumberFormat="1" applyFont="1" applyFill="1" applyBorder="1" applyAlignment="1">
      <alignment horizontal="left" vertical="center" wrapText="1"/>
    </xf>
    <xf numFmtId="49" fontId="27" fillId="2" borderId="12" xfId="0" applyNumberFormat="1" applyFont="1" applyFill="1" applyBorder="1" applyAlignment="1">
      <alignment horizontal="justify" vertical="center" wrapText="1"/>
    </xf>
    <xf numFmtId="49" fontId="27" fillId="2" borderId="0" xfId="0" applyNumberFormat="1" applyFont="1" applyFill="1" applyBorder="1" applyAlignment="1">
      <alignment horizontal="justify" vertical="center" wrapText="1"/>
    </xf>
    <xf numFmtId="49" fontId="27" fillId="2" borderId="1" xfId="0" applyNumberFormat="1" applyFont="1" applyFill="1" applyBorder="1" applyAlignment="1">
      <alignment horizontal="justify" vertical="center" wrapText="1"/>
    </xf>
    <xf numFmtId="0" fontId="11" fillId="0" borderId="11" xfId="0" applyFont="1" applyFill="1" applyBorder="1" applyAlignment="1">
      <alignment horizontal="justify" vertical="top" wrapText="1"/>
    </xf>
    <xf numFmtId="0" fontId="27" fillId="2" borderId="3" xfId="0" applyFont="1" applyFill="1" applyBorder="1" applyAlignment="1">
      <alignment horizontal="justify" vertical="top" wrapText="1"/>
    </xf>
    <xf numFmtId="44" fontId="29" fillId="2" borderId="3" xfId="3" applyNumberFormat="1" applyFill="1" applyBorder="1" applyAlignment="1">
      <alignment horizontal="right" vertical="center" wrapText="1"/>
    </xf>
    <xf numFmtId="44" fontId="13" fillId="2" borderId="5" xfId="1" applyFont="1" applyFill="1" applyBorder="1" applyAlignment="1">
      <alignment horizontal="righ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3" fillId="0" borderId="10" xfId="0" applyFont="1" applyBorder="1" applyAlignment="1">
      <alignment horizontal="left"/>
    </xf>
    <xf numFmtId="0" fontId="3" fillId="0" borderId="8" xfId="0" applyFont="1" applyBorder="1" applyAlignment="1">
      <alignment horizontal="left"/>
    </xf>
    <xf numFmtId="0" fontId="3" fillId="0" borderId="9" xfId="0" applyFont="1" applyBorder="1" applyAlignment="1">
      <alignment horizontal="left"/>
    </xf>
    <xf numFmtId="44" fontId="13" fillId="0" borderId="3" xfId="1" applyFont="1" applyBorder="1" applyAlignment="1">
      <alignment horizontal="right" vertical="center" wrapText="1"/>
    </xf>
    <xf numFmtId="44" fontId="13" fillId="0" borderId="5" xfId="1" applyFont="1" applyBorder="1" applyAlignment="1">
      <alignment horizontal="right" vertical="center" wrapText="1"/>
    </xf>
    <xf numFmtId="0" fontId="6" fillId="4" borderId="3" xfId="0" applyFont="1" applyFill="1" applyBorder="1" applyAlignment="1">
      <alignment horizontal="left" vertical="center"/>
    </xf>
    <xf numFmtId="0" fontId="6" fillId="4" borderId="4" xfId="0" applyFont="1" applyFill="1" applyBorder="1" applyAlignment="1">
      <alignment horizontal="left" vertic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9" fillId="4" borderId="3" xfId="0" applyFont="1" applyFill="1" applyBorder="1" applyAlignment="1">
      <alignment horizontal="center" vertical="center" wrapText="1" shrinkToFit="1"/>
    </xf>
    <xf numFmtId="0" fontId="9" fillId="4" borderId="5" xfId="0" applyFont="1" applyFill="1" applyBorder="1" applyAlignment="1">
      <alignment horizontal="center" vertical="center" wrapText="1" shrinkToFit="1"/>
    </xf>
    <xf numFmtId="0" fontId="0" fillId="0" borderId="2" xfId="0" applyFont="1" applyBorder="1" applyAlignment="1">
      <alignment horizontal="center" vertical="center"/>
    </xf>
    <xf numFmtId="0" fontId="3" fillId="0" borderId="3" xfId="0" applyFont="1" applyBorder="1" applyAlignment="1">
      <alignment horizontal="left" wrapText="1"/>
    </xf>
    <xf numFmtId="0" fontId="3" fillId="0" borderId="4" xfId="0" applyFont="1" applyBorder="1" applyAlignment="1">
      <alignment horizontal="left" wrapText="1"/>
    </xf>
    <xf numFmtId="0" fontId="3" fillId="0" borderId="5" xfId="0" applyFont="1" applyBorder="1" applyAlignment="1">
      <alignment horizontal="left" wrapText="1"/>
    </xf>
    <xf numFmtId="0" fontId="3" fillId="0" borderId="3" xfId="0" applyFont="1" applyBorder="1" applyAlignment="1">
      <alignment horizontal="left"/>
    </xf>
    <xf numFmtId="0" fontId="3" fillId="0" borderId="4" xfId="0" applyFont="1" applyBorder="1" applyAlignment="1">
      <alignment horizontal="left"/>
    </xf>
    <xf numFmtId="0" fontId="3" fillId="0" borderId="5" xfId="0" applyFont="1" applyBorder="1" applyAlignment="1">
      <alignment horizontal="left"/>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5" xfId="0" applyFont="1" applyFill="1" applyBorder="1" applyAlignment="1">
      <alignment horizontal="left" wrapText="1"/>
    </xf>
    <xf numFmtId="0" fontId="3" fillId="0" borderId="12" xfId="0" applyFont="1" applyFill="1" applyBorder="1" applyAlignment="1">
      <alignment horizontal="left"/>
    </xf>
    <xf numFmtId="0" fontId="3" fillId="0" borderId="0" xfId="0" applyFont="1" applyFill="1" applyBorder="1" applyAlignment="1">
      <alignment horizontal="left"/>
    </xf>
    <xf numFmtId="0" fontId="3" fillId="0" borderId="1" xfId="0" applyFont="1" applyFill="1" applyBorder="1" applyAlignment="1">
      <alignment horizontal="left"/>
    </xf>
    <xf numFmtId="0" fontId="3" fillId="2" borderId="10" xfId="0" applyFont="1" applyFill="1" applyBorder="1" applyAlignment="1">
      <alignment horizontal="left"/>
    </xf>
    <xf numFmtId="0" fontId="3" fillId="2" borderId="8" xfId="0" applyFont="1" applyFill="1" applyBorder="1" applyAlignment="1">
      <alignment horizontal="left"/>
    </xf>
    <xf numFmtId="0" fontId="3" fillId="2" borderId="9" xfId="0" applyFont="1" applyFill="1" applyBorder="1" applyAlignment="1">
      <alignment horizontal="left"/>
    </xf>
    <xf numFmtId="0" fontId="4" fillId="0" borderId="3" xfId="1" applyNumberFormat="1" applyFont="1" applyFill="1" applyBorder="1" applyAlignment="1">
      <alignment horizontal="left" vertical="center" shrinkToFit="1"/>
    </xf>
    <xf numFmtId="0" fontId="4" fillId="0" borderId="4" xfId="1" applyNumberFormat="1" applyFont="1" applyFill="1" applyBorder="1" applyAlignment="1">
      <alignment horizontal="left" vertical="center" shrinkToFit="1"/>
    </xf>
    <xf numFmtId="0" fontId="4" fillId="0" borderId="5" xfId="1" applyNumberFormat="1" applyFont="1" applyFill="1" applyBorder="1" applyAlignment="1">
      <alignment horizontal="left" vertical="center" shrinkToFit="1"/>
    </xf>
    <xf numFmtId="0" fontId="0" fillId="0" borderId="3" xfId="0" applyBorder="1" applyAlignment="1">
      <alignment horizontal="justify" vertical="center"/>
    </xf>
    <xf numFmtId="0" fontId="0" fillId="0" borderId="4" xfId="0" applyBorder="1" applyAlignment="1">
      <alignment horizontal="justify" vertical="center"/>
    </xf>
    <xf numFmtId="0" fontId="0" fillId="0" borderId="5" xfId="0" applyBorder="1" applyAlignment="1">
      <alignment horizontal="justify" vertical="center"/>
    </xf>
    <xf numFmtId="0" fontId="0" fillId="0" borderId="12" xfId="0"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0" fillId="2" borderId="3" xfId="0" applyFill="1" applyBorder="1" applyAlignment="1">
      <alignment horizontal="justify" vertical="center"/>
    </xf>
    <xf numFmtId="0" fontId="0" fillId="2" borderId="4" xfId="0" applyFill="1" applyBorder="1" applyAlignment="1">
      <alignment horizontal="justify" vertical="center"/>
    </xf>
    <xf numFmtId="0" fontId="0" fillId="2" borderId="5" xfId="0" applyFill="1" applyBorder="1" applyAlignment="1">
      <alignment horizontal="justify" vertical="center"/>
    </xf>
    <xf numFmtId="0" fontId="6" fillId="4" borderId="4" xfId="0" applyFont="1" applyFill="1" applyBorder="1" applyAlignment="1">
      <alignment horizontal="center" vertical="center"/>
    </xf>
    <xf numFmtId="0" fontId="0" fillId="0" borderId="2" xfId="0" applyBorder="1" applyAlignment="1">
      <alignment horizontal="left" vertical="center"/>
    </xf>
    <xf numFmtId="0" fontId="0" fillId="0" borderId="2" xfId="0" applyFont="1" applyBorder="1" applyAlignment="1">
      <alignment horizontal="left" vertical="center"/>
    </xf>
    <xf numFmtId="0" fontId="16" fillId="3" borderId="3" xfId="0" applyFont="1" applyFill="1" applyBorder="1" applyAlignment="1">
      <alignment horizontal="center"/>
    </xf>
    <xf numFmtId="0" fontId="16" fillId="3" borderId="5" xfId="0" applyFont="1" applyFill="1" applyBorder="1" applyAlignment="1">
      <alignment horizontal="center"/>
    </xf>
    <xf numFmtId="0" fontId="0" fillId="0" borderId="6" xfId="0" applyFont="1" applyBorder="1" applyAlignment="1">
      <alignment horizontal="center"/>
    </xf>
    <xf numFmtId="0" fontId="6" fillId="0" borderId="10" xfId="0" applyFont="1" applyBorder="1" applyAlignment="1">
      <alignment horizontal="justify" vertical="top" wrapText="1"/>
    </xf>
    <xf numFmtId="0" fontId="6" fillId="0" borderId="8" xfId="0" applyFont="1" applyBorder="1" applyAlignment="1">
      <alignment horizontal="justify" vertical="top" wrapText="1"/>
    </xf>
    <xf numFmtId="0" fontId="6" fillId="0" borderId="9" xfId="0" applyFont="1" applyBorder="1" applyAlignment="1">
      <alignment horizontal="justify" vertical="top" wrapText="1"/>
    </xf>
    <xf numFmtId="0" fontId="0" fillId="0" borderId="8" xfId="0" applyFont="1" applyBorder="1" applyAlignment="1">
      <alignment horizontal="justify" vertical="top" wrapText="1"/>
    </xf>
    <xf numFmtId="0" fontId="0" fillId="0" borderId="9" xfId="0" applyFont="1" applyBorder="1" applyAlignment="1">
      <alignment horizontal="justify" vertical="top" wrapText="1"/>
    </xf>
    <xf numFmtId="0" fontId="0" fillId="0" borderId="6" xfId="0" applyFont="1" applyBorder="1" applyAlignment="1">
      <alignment horizontal="justify" vertical="top" wrapText="1"/>
    </xf>
    <xf numFmtId="0" fontId="0" fillId="0" borderId="11" xfId="0" applyFont="1" applyBorder="1" applyAlignment="1">
      <alignment horizontal="justify" vertical="top" wrapText="1"/>
    </xf>
    <xf numFmtId="0" fontId="0" fillId="0" borderId="0" xfId="0" applyFont="1" applyBorder="1" applyAlignment="1">
      <alignment horizontal="justify" vertical="top" wrapText="1"/>
    </xf>
    <xf numFmtId="0" fontId="0" fillId="0" borderId="1" xfId="0" applyFont="1" applyBorder="1" applyAlignment="1">
      <alignment horizontal="justify" vertical="top" wrapText="1"/>
    </xf>
    <xf numFmtId="0" fontId="0" fillId="0" borderId="3" xfId="0" applyFont="1" applyBorder="1" applyAlignment="1">
      <alignment horizontal="justify" vertical="top" wrapText="1"/>
    </xf>
    <xf numFmtId="0" fontId="0" fillId="0" borderId="4" xfId="0" applyFont="1" applyBorder="1" applyAlignment="1">
      <alignment horizontal="justify" vertical="top" wrapText="1"/>
    </xf>
    <xf numFmtId="0" fontId="0" fillId="0" borderId="5" xfId="0" applyFont="1" applyBorder="1" applyAlignment="1">
      <alignment horizontal="justify" vertical="top" wrapText="1"/>
    </xf>
  </cellXfs>
  <cellStyles count="5">
    <cellStyle name="Hypertextový odkaz" xfId="3" builtinId="8"/>
    <cellStyle name="Hypertextový odkaz 2" xfId="2" xr:uid="{00000000-0005-0000-0000-000001000000}"/>
    <cellStyle name="Měna" xfId="1" builtinId="4"/>
    <cellStyle name="Normální" xfId="0" builtinId="0"/>
    <cellStyle name="Procenta" xfId="4" builtinId="5"/>
  </cellStyles>
  <dxfs count="0"/>
  <tableStyles count="0" defaultTableStyle="TableStyleMedium9" defaultPivotStyle="PivotStyleLight16"/>
  <colors>
    <mruColors>
      <color rgb="FF2354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16.bin"/><Relationship Id="rId4" Type="http://schemas.openxmlformats.org/officeDocument/2006/relationships/comments" Target="../comments1.xml"/></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21.bin"/><Relationship Id="rId4" Type="http://schemas.openxmlformats.org/officeDocument/2006/relationships/comments" Target="../comments2.xml"/></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hyperlink" Target="mailto:istrauch@rek.zcu.c" TargetMode="External"/><Relationship Id="rId2" Type="http://schemas.openxmlformats.org/officeDocument/2006/relationships/hyperlink" Target="mailto:smatl@rek.zcu.cz" TargetMode="External"/><Relationship Id="rId1" Type="http://schemas.openxmlformats.org/officeDocument/2006/relationships/hyperlink" Target="mailto:sladka@rek.zcu.cz" TargetMode="External"/><Relationship Id="rId6" Type="http://schemas.openxmlformats.org/officeDocument/2006/relationships/printerSettings" Target="../printerSettings/printerSettings27.bin"/><Relationship Id="rId5" Type="http://schemas.openxmlformats.org/officeDocument/2006/relationships/hyperlink" Target="mailto:fischer@rek.zcu.cz" TargetMode="External"/><Relationship Id="rId4" Type="http://schemas.openxmlformats.org/officeDocument/2006/relationships/hyperlink" Target="mailto:hakvasni@ps.zcu.cz"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aspi://module='KO'&amp;link='KO134_2016CZ%2523218'&amp;ucin-k-dni='30.12.9999'/" TargetMode="External"/><Relationship Id="rId1" Type="http://schemas.openxmlformats.org/officeDocument/2006/relationships/hyperlink" Target="aspi://module='KO'&amp;link='KO134_2016CZ%252344'&amp;ucin-k-dni='30.12.9999'/" TargetMode="Externa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AF1C3-95B8-4DC1-845D-B7A82532FBB5}">
  <dimension ref="A1:J28"/>
  <sheetViews>
    <sheetView view="pageLayout" topLeftCell="A5" zoomScaleNormal="100" workbookViewId="0">
      <selection activeCell="A25" sqref="A25:XFD25"/>
    </sheetView>
  </sheetViews>
  <sheetFormatPr defaultColWidth="9.28515625" defaultRowHeight="15" x14ac:dyDescent="0.25"/>
  <cols>
    <col min="1" max="1" width="4.42578125" style="281" customWidth="1"/>
    <col min="2" max="2" width="5" style="281" customWidth="1"/>
    <col min="3" max="3" width="8.42578125" style="281" customWidth="1"/>
    <col min="4" max="4" width="19.28515625" style="281" customWidth="1"/>
    <col min="5" max="5" width="30.7109375" style="281" customWidth="1"/>
    <col min="6" max="6" width="19.28515625" style="281" customWidth="1"/>
    <col min="7" max="7" width="18" style="281" hidden="1" customWidth="1"/>
    <col min="8" max="8" width="9.28515625" style="281"/>
    <col min="9" max="9" width="15.7109375" style="281" bestFit="1" customWidth="1"/>
    <col min="10" max="16384" width="9.28515625" style="281"/>
  </cols>
  <sheetData>
    <row r="1" spans="1:9" ht="18.75" x14ac:dyDescent="0.25">
      <c r="A1" s="453" t="s">
        <v>282</v>
      </c>
      <c r="B1" s="454"/>
      <c r="C1" s="454"/>
      <c r="D1" s="454"/>
      <c r="E1" s="454"/>
      <c r="F1" s="455"/>
    </row>
    <row r="2" spans="1:9" ht="15.75" customHeight="1" x14ac:dyDescent="0.25">
      <c r="A2" s="243" t="s">
        <v>0</v>
      </c>
      <c r="B2" s="164"/>
      <c r="C2" s="164"/>
      <c r="D2" s="244"/>
      <c r="E2" s="244"/>
      <c r="F2" s="245"/>
    </row>
    <row r="3" spans="1:9" ht="15.75" x14ac:dyDescent="0.25">
      <c r="A3" s="147" t="s">
        <v>2</v>
      </c>
      <c r="B3" s="140"/>
      <c r="C3" s="143"/>
      <c r="D3" s="146" t="str">
        <f>'Komise § 42'!D3</f>
        <v>Západočeská univerzita v Plzni</v>
      </c>
      <c r="E3" s="140"/>
      <c r="F3" s="143"/>
    </row>
    <row r="4" spans="1:9" ht="15.75" x14ac:dyDescent="0.25">
      <c r="A4" s="147" t="s">
        <v>3</v>
      </c>
      <c r="B4" s="140"/>
      <c r="C4" s="143"/>
      <c r="D4" s="139">
        <f>'Komise § 42'!D4</f>
        <v>49777513</v>
      </c>
      <c r="E4" s="141"/>
      <c r="F4" s="144"/>
    </row>
    <row r="5" spans="1:9" ht="15.75" x14ac:dyDescent="0.25">
      <c r="A5" s="150" t="s">
        <v>4</v>
      </c>
      <c r="B5" s="145"/>
      <c r="C5" s="142"/>
      <c r="D5" s="151" t="str">
        <f>'Komise § 42'!D5</f>
        <v>Univerzitní 8, 301 00 Plzeň</v>
      </c>
      <c r="E5" s="145"/>
      <c r="F5" s="142"/>
    </row>
    <row r="6" spans="1:9" x14ac:dyDescent="0.25">
      <c r="A6" s="148" t="s">
        <v>34</v>
      </c>
      <c r="B6" s="456" t="str">
        <f>'Komise § 42'!B6:D6</f>
        <v>Mgr. Štěpán Mátl</v>
      </c>
      <c r="C6" s="456"/>
      <c r="D6" s="456"/>
      <c r="E6" s="152" t="s">
        <v>36</v>
      </c>
      <c r="F6" s="169">
        <f>'Komise § 42'!F6</f>
        <v>377631012</v>
      </c>
      <c r="I6" s="283"/>
    </row>
    <row r="7" spans="1:9" x14ac:dyDescent="0.25">
      <c r="A7" s="328"/>
      <c r="B7" s="457"/>
      <c r="C7" s="457"/>
      <c r="D7" s="414" t="s">
        <v>346</v>
      </c>
      <c r="E7" s="458" t="str">
        <f>'Komise § 42'!E7:F7</f>
        <v>smatl@rek.zcu.cz</v>
      </c>
      <c r="F7" s="459"/>
      <c r="I7" s="283"/>
    </row>
    <row r="8" spans="1:9" ht="15.75" x14ac:dyDescent="0.25">
      <c r="A8" s="243" t="s">
        <v>5</v>
      </c>
      <c r="B8" s="164"/>
      <c r="C8" s="164"/>
      <c r="D8" s="244"/>
      <c r="E8" s="244"/>
      <c r="F8" s="245"/>
      <c r="I8" s="283"/>
    </row>
    <row r="9" spans="1:9" ht="15.75" x14ac:dyDescent="0.25">
      <c r="A9" s="460" t="str">
        <f>'Komise § 42'!A9:F9</f>
        <v>ZU - rekonstrukce Chodské náměstí 1, Plzeň</v>
      </c>
      <c r="B9" s="461"/>
      <c r="C9" s="461"/>
      <c r="D9" s="461"/>
      <c r="E9" s="461"/>
      <c r="F9" s="462"/>
      <c r="I9" s="283"/>
    </row>
    <row r="10" spans="1:9" x14ac:dyDescent="0.25">
      <c r="A10" s="448" t="str">
        <f>'Komise § 42'!A10:D10</f>
        <v>Předpokládaná hodnota VZ:</v>
      </c>
      <c r="B10" s="449"/>
      <c r="C10" s="449"/>
      <c r="D10" s="450"/>
      <c r="E10" s="451" t="str">
        <f>'Komise § 42'!E10</f>
        <v xml:space="preserve"> 307 193 774,62  Kč bez DPH (limitní cena pro nabídku) </v>
      </c>
      <c r="F10" s="452"/>
      <c r="I10" s="283"/>
    </row>
    <row r="11" spans="1:9" x14ac:dyDescent="0.25">
      <c r="A11" s="432" t="s">
        <v>1</v>
      </c>
      <c r="B11" s="433"/>
      <c r="C11" s="434"/>
      <c r="D11" s="435" t="str">
        <f>'Komise § 42'!D11:F11</f>
        <v>otevřené řízení / nadlimitní</v>
      </c>
      <c r="E11" s="436"/>
      <c r="F11" s="437"/>
      <c r="I11" s="283"/>
    </row>
    <row r="12" spans="1:9" x14ac:dyDescent="0.25">
      <c r="A12" s="432" t="s">
        <v>39</v>
      </c>
      <c r="B12" s="433"/>
      <c r="C12" s="434"/>
      <c r="D12" s="438" t="str">
        <f>'Komise § 42'!D12:F12</f>
        <v>celková rekonstrukce univerzitního objektu na adrese Chodské nám. 1 Plzeň</v>
      </c>
      <c r="E12" s="439"/>
      <c r="F12" s="440"/>
      <c r="G12" s="281" t="s">
        <v>153</v>
      </c>
    </row>
    <row r="13" spans="1:9" x14ac:dyDescent="0.25">
      <c r="A13" s="149" t="s">
        <v>37</v>
      </c>
      <c r="B13" s="292"/>
      <c r="C13" s="293"/>
      <c r="D13" s="294"/>
      <c r="E13" s="441" t="str">
        <f>'Komise § 42'!E13:F13</f>
        <v>Z2024-007867)</v>
      </c>
      <c r="F13" s="441"/>
      <c r="G13" s="281" t="s">
        <v>154</v>
      </c>
    </row>
    <row r="14" spans="1:9" x14ac:dyDescent="0.25">
      <c r="A14" s="292" t="s">
        <v>38</v>
      </c>
      <c r="B14" s="292"/>
      <c r="C14" s="293"/>
      <c r="D14" s="294"/>
      <c r="E14" s="441" t="str">
        <f>'Komise § 42'!E14:F14</f>
        <v>P24V00000111</v>
      </c>
      <c r="F14" s="441"/>
    </row>
    <row r="15" spans="1:9" ht="3.6" customHeight="1" x14ac:dyDescent="0.25">
      <c r="A15" s="39"/>
      <c r="B15" s="39"/>
      <c r="C15" s="40"/>
      <c r="D15" s="41"/>
      <c r="E15" s="33"/>
      <c r="F15" s="33"/>
    </row>
    <row r="16" spans="1:9" ht="15.75" x14ac:dyDescent="0.25">
      <c r="A16" s="442" t="s">
        <v>282</v>
      </c>
      <c r="B16" s="443"/>
      <c r="C16" s="443"/>
      <c r="D16" s="443"/>
      <c r="E16" s="444" t="s">
        <v>283</v>
      </c>
      <c r="F16" s="445"/>
    </row>
    <row r="17" spans="1:10" x14ac:dyDescent="0.25">
      <c r="A17" s="446" t="s">
        <v>284</v>
      </c>
      <c r="B17" s="447"/>
      <c r="C17" s="447"/>
      <c r="D17" s="413" t="s">
        <v>285</v>
      </c>
      <c r="E17" s="426" t="s">
        <v>286</v>
      </c>
      <c r="F17" s="427"/>
    </row>
    <row r="18" spans="1:10" ht="88.9" customHeight="1" x14ac:dyDescent="0.25">
      <c r="A18" s="287">
        <v>1</v>
      </c>
      <c r="B18" s="428"/>
      <c r="C18" s="428"/>
      <c r="D18" s="428"/>
      <c r="E18" s="428"/>
      <c r="F18" s="428"/>
    </row>
    <row r="19" spans="1:10" ht="73.900000000000006" customHeight="1" x14ac:dyDescent="0.25">
      <c r="A19" s="287">
        <v>2</v>
      </c>
      <c r="B19" s="428"/>
      <c r="C19" s="428"/>
      <c r="D19" s="428"/>
      <c r="E19" s="428"/>
      <c r="F19" s="428"/>
    </row>
    <row r="20" spans="1:10" x14ac:dyDescent="0.25">
      <c r="A20" s="415"/>
      <c r="B20" s="415"/>
      <c r="C20" s="415"/>
      <c r="D20" s="415"/>
      <c r="E20" s="415"/>
      <c r="F20" s="415"/>
    </row>
    <row r="21" spans="1:10" x14ac:dyDescent="0.25">
      <c r="A21" s="425" t="s">
        <v>287</v>
      </c>
      <c r="B21" s="426"/>
      <c r="C21" s="426"/>
      <c r="D21" s="426"/>
      <c r="E21" s="426"/>
      <c r="F21" s="427"/>
    </row>
    <row r="22" spans="1:10" ht="60" customHeight="1" x14ac:dyDescent="0.25">
      <c r="A22" s="286" t="s">
        <v>288</v>
      </c>
      <c r="B22" s="428"/>
      <c r="C22" s="428"/>
      <c r="D22" s="428"/>
      <c r="E22" s="428"/>
      <c r="F22" s="428"/>
    </row>
    <row r="23" spans="1:10" ht="75.599999999999994" customHeight="1" x14ac:dyDescent="0.25">
      <c r="A23" s="286" t="s">
        <v>289</v>
      </c>
      <c r="B23" s="428"/>
      <c r="C23" s="428"/>
      <c r="D23" s="428"/>
      <c r="E23" s="428"/>
      <c r="F23" s="428"/>
    </row>
    <row r="24" spans="1:10" x14ac:dyDescent="0.25">
      <c r="A24" s="415"/>
      <c r="B24" s="415"/>
      <c r="C24" s="415"/>
      <c r="D24" s="415"/>
      <c r="E24" s="415"/>
      <c r="F24" s="415"/>
    </row>
    <row r="25" spans="1:10" x14ac:dyDescent="0.25">
      <c r="A25" s="429"/>
      <c r="B25" s="429"/>
      <c r="C25" s="155"/>
      <c r="D25" s="154"/>
      <c r="E25" s="430" t="s">
        <v>336</v>
      </c>
      <c r="F25" s="430"/>
      <c r="G25" s="332"/>
      <c r="H25" s="333"/>
      <c r="I25" s="333"/>
      <c r="J25" s="333"/>
    </row>
    <row r="26" spans="1:10" x14ac:dyDescent="0.25">
      <c r="E26" s="431" t="s">
        <v>35</v>
      </c>
      <c r="F26" s="431"/>
    </row>
    <row r="27" spans="1:10" x14ac:dyDescent="0.25">
      <c r="E27" s="424" t="s">
        <v>419</v>
      </c>
      <c r="F27" s="424"/>
    </row>
    <row r="28" spans="1:10" x14ac:dyDescent="0.25">
      <c r="E28" s="424"/>
      <c r="F28" s="424"/>
    </row>
  </sheetData>
  <mergeCells count="27">
    <mergeCell ref="A10:D10"/>
    <mergeCell ref="E10:F10"/>
    <mergeCell ref="A1:F1"/>
    <mergeCell ref="B6:D6"/>
    <mergeCell ref="B7:C7"/>
    <mergeCell ref="E7:F7"/>
    <mergeCell ref="A9:F9"/>
    <mergeCell ref="B19:F19"/>
    <mergeCell ref="A11:C11"/>
    <mergeCell ref="D11:F11"/>
    <mergeCell ref="A12:C12"/>
    <mergeCell ref="D12:F12"/>
    <mergeCell ref="E13:F13"/>
    <mergeCell ref="E14:F14"/>
    <mergeCell ref="A16:D16"/>
    <mergeCell ref="E16:F16"/>
    <mergeCell ref="A17:C17"/>
    <mergeCell ref="E17:F17"/>
    <mergeCell ref="B18:F18"/>
    <mergeCell ref="E27:F27"/>
    <mergeCell ref="E28:F28"/>
    <mergeCell ref="A21:F21"/>
    <mergeCell ref="B22:F22"/>
    <mergeCell ref="B23:F23"/>
    <mergeCell ref="A25:B25"/>
    <mergeCell ref="E25:F25"/>
    <mergeCell ref="E26:F26"/>
  </mergeCells>
  <pageMargins left="0.7" right="0.7" top="1.2377450980392157" bottom="0.78740157499999996" header="0.3" footer="0.3"/>
  <pageSetup paperSize="9" orientation="portrait" r:id="rId1"/>
  <headerFooter differentFirst="1">
    <oddFooter>&amp;C&amp;P/&amp;N</oddFooter>
    <firstHeader>&amp;L&amp;G</firstHeader>
    <firstFooter>&amp;C&amp;P/&amp;N</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EB8E903B-38A7-4B7E-8288-491D674A29B5}">
          <x14:formula1>
            <xm:f>Technici!$B$3:$B$6</xm:f>
          </x14:formula1>
          <xm:sqref>B6:D6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5"/>
  <sheetViews>
    <sheetView view="pageLayout" topLeftCell="A37" zoomScaleNormal="100" workbookViewId="0">
      <selection activeCell="A28" sqref="A28"/>
    </sheetView>
  </sheetViews>
  <sheetFormatPr defaultColWidth="9.28515625" defaultRowHeight="15" x14ac:dyDescent="0.25"/>
  <cols>
    <col min="1" max="2" width="5" style="28" customWidth="1"/>
    <col min="3" max="3" width="9.28515625" style="28" customWidth="1"/>
    <col min="4" max="4" width="21.42578125" style="28" customWidth="1"/>
    <col min="5" max="5" width="30.7109375" style="28" customWidth="1"/>
    <col min="6" max="6" width="15.7109375" style="28" customWidth="1"/>
    <col min="7" max="16384" width="9.28515625" style="28"/>
  </cols>
  <sheetData>
    <row r="1" spans="1:6" ht="18.75" x14ac:dyDescent="0.25">
      <c r="A1" s="453" t="s">
        <v>49</v>
      </c>
      <c r="B1" s="454"/>
      <c r="C1" s="454"/>
      <c r="D1" s="454"/>
      <c r="E1" s="454"/>
      <c r="F1" s="455"/>
    </row>
    <row r="2" spans="1:6" ht="15.75" customHeight="1" x14ac:dyDescent="0.25">
      <c r="A2" s="63" t="s">
        <v>0</v>
      </c>
      <c r="B2" s="64"/>
      <c r="C2" s="64"/>
      <c r="D2" s="65"/>
      <c r="E2" s="65"/>
      <c r="F2" s="66"/>
    </row>
    <row r="3" spans="1:6" ht="15.75" x14ac:dyDescent="0.25">
      <c r="A3" s="15" t="s">
        <v>2</v>
      </c>
      <c r="B3" s="32"/>
      <c r="C3" s="10"/>
      <c r="D3" s="14" t="str">
        <f>'Komise § 42'!D3</f>
        <v>Západočeská univerzita v Plzni</v>
      </c>
      <c r="E3" s="32"/>
      <c r="F3" s="10"/>
    </row>
    <row r="4" spans="1:6" ht="15.75" x14ac:dyDescent="0.25">
      <c r="A4" s="15" t="s">
        <v>3</v>
      </c>
      <c r="B4" s="32"/>
      <c r="C4" s="10"/>
      <c r="D4" s="1">
        <f>'Komise § 42'!D4</f>
        <v>49777513</v>
      </c>
      <c r="E4" s="37"/>
      <c r="F4" s="11"/>
    </row>
    <row r="5" spans="1:6" ht="15.75" x14ac:dyDescent="0.25">
      <c r="A5" s="19" t="s">
        <v>4</v>
      </c>
      <c r="B5" s="13"/>
      <c r="C5" s="9"/>
      <c r="D5" s="20" t="str">
        <f>'Komise § 42'!D5</f>
        <v>Univerzitní 8, 301 00 Plzeň</v>
      </c>
      <c r="E5" s="13"/>
      <c r="F5" s="9"/>
    </row>
    <row r="6" spans="1:6" x14ac:dyDescent="0.25">
      <c r="A6" s="16" t="s">
        <v>34</v>
      </c>
      <c r="B6" s="456" t="str">
        <f>'Komise § 42'!B6:D6</f>
        <v>Mgr. Štěpán Mátl</v>
      </c>
      <c r="C6" s="456"/>
      <c r="D6" s="456"/>
      <c r="E6" s="34" t="s">
        <v>36</v>
      </c>
      <c r="F6" s="72">
        <f>'Komise § 42'!F6</f>
        <v>377631012</v>
      </c>
    </row>
    <row r="7" spans="1:6" x14ac:dyDescent="0.25">
      <c r="A7" s="328"/>
      <c r="B7" s="329"/>
      <c r="C7" s="329"/>
      <c r="D7" s="322" t="s">
        <v>346</v>
      </c>
      <c r="E7" s="510" t="str">
        <f>'Komise § 42'!E7:F7</f>
        <v>smatl@rek.zcu.cz</v>
      </c>
      <c r="F7" s="482"/>
    </row>
    <row r="8" spans="1:6" ht="15.75" x14ac:dyDescent="0.25">
      <c r="A8" s="63" t="s">
        <v>5</v>
      </c>
      <c r="B8" s="64"/>
      <c r="C8" s="64"/>
      <c r="D8" s="65"/>
      <c r="E8" s="65"/>
      <c r="F8" s="66"/>
    </row>
    <row r="9" spans="1:6" s="47" customFormat="1" ht="15.75" x14ac:dyDescent="0.25">
      <c r="A9" s="460" t="str">
        <f>'Komise § 42'!A9:F9</f>
        <v>ZU - rekonstrukce Chodské náměstí 1, Plzeň</v>
      </c>
      <c r="B9" s="461"/>
      <c r="C9" s="461"/>
      <c r="D9" s="461"/>
      <c r="E9" s="461"/>
      <c r="F9" s="462"/>
    </row>
    <row r="10" spans="1:6"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291"/>
      <c r="D13" s="153"/>
      <c r="E13" s="508" t="str">
        <f>'Komise § 42'!E13:F13</f>
        <v>Z2024-007867)</v>
      </c>
      <c r="F13" s="509"/>
    </row>
    <row r="14" spans="1:6" x14ac:dyDescent="0.25">
      <c r="A14" s="149" t="s">
        <v>38</v>
      </c>
      <c r="B14" s="149"/>
      <c r="C14" s="291"/>
      <c r="D14" s="153"/>
      <c r="E14" s="508" t="str">
        <f>'Komise § 42'!E14:F14</f>
        <v>P24V00000111</v>
      </c>
      <c r="F14" s="509"/>
    </row>
    <row r="15" spans="1:6" s="47" customFormat="1" x14ac:dyDescent="0.25">
      <c r="A15" s="39"/>
      <c r="B15" s="39"/>
      <c r="C15" s="40"/>
      <c r="D15" s="41"/>
      <c r="E15" s="33"/>
      <c r="F15" s="33"/>
    </row>
    <row r="16" spans="1:6" ht="14.45" customHeight="1" x14ac:dyDescent="0.25">
      <c r="A16" s="465" t="s">
        <v>290</v>
      </c>
      <c r="B16" s="466"/>
      <c r="C16" s="466"/>
      <c r="D16" s="467"/>
      <c r="E16" s="53" t="s">
        <v>50</v>
      </c>
      <c r="F16" s="43">
        <f>'Komise § 42'!F27</f>
        <v>45401</v>
      </c>
    </row>
    <row r="17" spans="1:6" ht="14.45" customHeight="1" x14ac:dyDescent="0.25">
      <c r="A17" s="468"/>
      <c r="B17" s="469"/>
      <c r="C17" s="469"/>
      <c r="D17" s="470"/>
      <c r="E17" s="242" t="s">
        <v>48</v>
      </c>
      <c r="F17" s="44">
        <f>'Komise § 42'!F28</f>
        <v>0.41666666666666669</v>
      </c>
    </row>
    <row r="18" spans="1:6" s="47" customFormat="1" x14ac:dyDescent="0.25">
      <c r="A18" s="73"/>
      <c r="B18" s="73"/>
      <c r="C18" s="73"/>
      <c r="D18" s="73"/>
      <c r="E18" s="52"/>
      <c r="F18" s="74"/>
    </row>
    <row r="19" spans="1:6" s="47" customFormat="1" ht="15.75" x14ac:dyDescent="0.25">
      <c r="A19" s="243" t="s">
        <v>293</v>
      </c>
      <c r="B19" s="244"/>
      <c r="C19" s="244"/>
      <c r="D19" s="244"/>
      <c r="E19" s="244"/>
      <c r="F19" s="245"/>
    </row>
    <row r="20" spans="1:6" s="47" customFormat="1" x14ac:dyDescent="0.25">
      <c r="A20" s="288" t="s">
        <v>183</v>
      </c>
      <c r="B20" s="493" t="s">
        <v>294</v>
      </c>
      <c r="C20" s="493"/>
      <c r="D20" s="493"/>
      <c r="E20" s="288" t="s">
        <v>155</v>
      </c>
      <c r="F20" s="288" t="s">
        <v>40</v>
      </c>
    </row>
    <row r="21" spans="1:6" s="47" customFormat="1" x14ac:dyDescent="0.25">
      <c r="A21" s="128">
        <f>'Komise § 42'!A18</f>
        <v>1</v>
      </c>
      <c r="B21" s="514" t="str">
        <f>'Komise § 42'!B18</f>
        <v>Mgr. Štěpán Mátl</v>
      </c>
      <c r="C21" s="515"/>
      <c r="D21" s="516"/>
      <c r="E21" s="331" t="str">
        <f>'Komise § 42'!E18</f>
        <v>člen komise</v>
      </c>
      <c r="F21" s="128" t="str">
        <f>'Komise § 42'!F18</f>
        <v>OPR</v>
      </c>
    </row>
    <row r="22" spans="1:6" s="133" customFormat="1" x14ac:dyDescent="0.25">
      <c r="A22" s="73"/>
      <c r="B22" s="73"/>
      <c r="C22" s="73"/>
      <c r="D22" s="73"/>
      <c r="E22" s="73"/>
      <c r="F22" s="73"/>
    </row>
    <row r="23" spans="1:6" s="133" customFormat="1" ht="15.75" x14ac:dyDescent="0.25">
      <c r="A23" s="122" t="s">
        <v>404</v>
      </c>
      <c r="B23" s="123"/>
      <c r="C23" s="123"/>
      <c r="D23" s="123"/>
      <c r="E23" s="123"/>
      <c r="F23" s="124"/>
    </row>
    <row r="24" spans="1:6" s="133" customFormat="1" x14ac:dyDescent="0.25">
      <c r="A24" s="288"/>
      <c r="B24" s="493" t="s">
        <v>294</v>
      </c>
      <c r="C24" s="493"/>
      <c r="D24" s="493"/>
      <c r="E24" s="288"/>
      <c r="F24" s="288" t="s">
        <v>40</v>
      </c>
    </row>
    <row r="25" spans="1:6" s="133" customFormat="1" x14ac:dyDescent="0.25">
      <c r="A25" s="289"/>
      <c r="B25" s="511" t="s">
        <v>418</v>
      </c>
      <c r="C25" s="512"/>
      <c r="D25" s="513"/>
      <c r="E25" s="194"/>
      <c r="F25" s="194" t="s">
        <v>348</v>
      </c>
    </row>
    <row r="26" spans="1:6" s="47" customFormat="1" x14ac:dyDescent="0.25">
      <c r="A26" s="75"/>
      <c r="B26" s="75"/>
      <c r="C26" s="75"/>
      <c r="D26" s="75"/>
      <c r="E26" s="75"/>
      <c r="F26" s="75"/>
    </row>
    <row r="27" spans="1:6" ht="15.75" x14ac:dyDescent="0.25">
      <c r="A27" s="63" t="s">
        <v>317</v>
      </c>
      <c r="B27" s="71"/>
      <c r="C27" s="71"/>
      <c r="D27" s="65"/>
      <c r="E27" s="65"/>
      <c r="F27" s="66"/>
    </row>
    <row r="28" spans="1:6" ht="27" x14ac:dyDescent="0.25">
      <c r="A28" s="251" t="s">
        <v>24</v>
      </c>
      <c r="B28" s="251" t="s">
        <v>314</v>
      </c>
      <c r="C28" s="68" t="s">
        <v>25</v>
      </c>
      <c r="D28" s="69" t="s">
        <v>30</v>
      </c>
      <c r="E28" s="70" t="s">
        <v>26</v>
      </c>
      <c r="F28" s="199" t="s">
        <v>27</v>
      </c>
    </row>
    <row r="29" spans="1:6" s="138" customFormat="1" ht="28.9" customHeight="1" x14ac:dyDescent="0.25">
      <c r="A29" s="134">
        <f>'Seznam podaných nabídek'!A21</f>
        <v>1</v>
      </c>
      <c r="B29" s="309" t="e">
        <f>VLOOKUP($C29,Dodavatelé!$B$3:$E$48,4,0)</f>
        <v>#N/A</v>
      </c>
      <c r="C29" s="136">
        <f>'Seznam podaných nabídek'!C21</f>
        <v>0</v>
      </c>
      <c r="D29" s="282" t="e">
        <f>'Seznam podaných nabídek'!D21</f>
        <v>#N/A</v>
      </c>
      <c r="E29" s="282" t="e">
        <f>'Seznam podaných nabídek'!E21</f>
        <v>#N/A</v>
      </c>
      <c r="F29" s="174"/>
    </row>
    <row r="30" spans="1:6" s="138" customFormat="1" ht="28.9" customHeight="1" x14ac:dyDescent="0.25">
      <c r="A30" s="134">
        <f>'Seznam podaných nabídek'!A22</f>
        <v>2</v>
      </c>
      <c r="B30" s="309" t="e">
        <f>VLOOKUP($C30,Dodavatelé!$B$3:$E$48,4,0)</f>
        <v>#N/A</v>
      </c>
      <c r="C30" s="136">
        <f>'Seznam podaných nabídek'!C22</f>
        <v>0</v>
      </c>
      <c r="D30" s="282" t="e">
        <f>'Seznam podaných nabídek'!D22</f>
        <v>#N/A</v>
      </c>
      <c r="E30" s="282" t="e">
        <f>'Seznam podaných nabídek'!E22</f>
        <v>#N/A</v>
      </c>
      <c r="F30" s="174"/>
    </row>
    <row r="31" spans="1:6" s="138" customFormat="1" ht="28.9" customHeight="1" x14ac:dyDescent="0.25">
      <c r="A31" s="134">
        <f>'Seznam podaných nabídek'!A23</f>
        <v>3</v>
      </c>
      <c r="B31" s="309" t="e">
        <f>VLOOKUP($C31,Dodavatelé!$B$3:$E$48,4,0)</f>
        <v>#N/A</v>
      </c>
      <c r="C31" s="136">
        <f>'Seznam podaných nabídek'!C23</f>
        <v>0</v>
      </c>
      <c r="D31" s="282" t="e">
        <f>'Seznam podaných nabídek'!D23</f>
        <v>#N/A</v>
      </c>
      <c r="E31" s="282" t="e">
        <f>'Seznam podaných nabídek'!E23</f>
        <v>#N/A</v>
      </c>
      <c r="F31" s="174"/>
    </row>
    <row r="32" spans="1:6" s="138" customFormat="1" ht="28.9" customHeight="1" x14ac:dyDescent="0.25">
      <c r="A32" s="190">
        <f>'Seznam podaných nabídek'!A24</f>
        <v>4</v>
      </c>
      <c r="B32" s="309" t="e">
        <f>VLOOKUP($C32,Dodavatelé!$B$3:$E$48,4,0)</f>
        <v>#N/A</v>
      </c>
      <c r="C32" s="191">
        <f>'Seznam podaných nabídek'!C24</f>
        <v>0</v>
      </c>
      <c r="D32" s="282" t="e">
        <f>'Seznam podaných nabídek'!D24</f>
        <v>#N/A</v>
      </c>
      <c r="E32" s="282" t="e">
        <f>'Seznam podaných nabídek'!E24</f>
        <v>#N/A</v>
      </c>
      <c r="F32" s="174"/>
    </row>
    <row r="33" spans="1:6" s="138" customFormat="1" ht="28.9" customHeight="1" x14ac:dyDescent="0.25">
      <c r="A33" s="190">
        <f>'Seznam podaných nabídek'!A25</f>
        <v>5</v>
      </c>
      <c r="B33" s="309" t="e">
        <f>VLOOKUP($C33,Dodavatelé!$B$3:$E$48,4,0)</f>
        <v>#N/A</v>
      </c>
      <c r="C33" s="191">
        <f>'Seznam podaných nabídek'!C25</f>
        <v>0</v>
      </c>
      <c r="D33" s="282" t="e">
        <f>'Seznam podaných nabídek'!D25</f>
        <v>#N/A</v>
      </c>
      <c r="E33" s="282" t="e">
        <f>'Seznam podaných nabídek'!E25</f>
        <v>#N/A</v>
      </c>
      <c r="F33" s="174"/>
    </row>
    <row r="34" spans="1:6" s="189" customFormat="1" ht="28.9" customHeight="1" x14ac:dyDescent="0.25">
      <c r="A34" s="190">
        <f>'Seznam podaných nabídek'!A26</f>
        <v>6</v>
      </c>
      <c r="B34" s="309" t="e">
        <f>VLOOKUP($C34,Dodavatelé!$B$3:$E$48,4,0)</f>
        <v>#N/A</v>
      </c>
      <c r="C34" s="191">
        <f>'Seznam podaných nabídek'!C26</f>
        <v>0</v>
      </c>
      <c r="D34" s="282" t="e">
        <f>'Seznam podaných nabídek'!D26</f>
        <v>#N/A</v>
      </c>
      <c r="E34" s="282" t="e">
        <f>'Seznam podaných nabídek'!E26</f>
        <v>#N/A</v>
      </c>
      <c r="F34" s="174"/>
    </row>
    <row r="35" spans="1:6" s="189" customFormat="1" ht="28.9" customHeight="1" x14ac:dyDescent="0.25">
      <c r="A35" s="190">
        <f>'Seznam podaných nabídek'!A27</f>
        <v>7</v>
      </c>
      <c r="B35" s="309" t="e">
        <f>VLOOKUP($C35,Dodavatelé!$B$3:$E$48,4,0)</f>
        <v>#N/A</v>
      </c>
      <c r="C35" s="191">
        <f>'Seznam podaných nabídek'!C27</f>
        <v>0</v>
      </c>
      <c r="D35" s="282" t="e">
        <f>'Seznam podaných nabídek'!D27</f>
        <v>#N/A</v>
      </c>
      <c r="E35" s="282" t="e">
        <f>'Seznam podaných nabídek'!E27</f>
        <v>#N/A</v>
      </c>
      <c r="F35" s="174"/>
    </row>
    <row r="36" spans="1:6" s="189" customFormat="1" ht="28.9" customHeight="1" x14ac:dyDescent="0.25">
      <c r="A36" s="190">
        <f>'Seznam podaných nabídek'!A28</f>
        <v>8</v>
      </c>
      <c r="B36" s="309" t="e">
        <f>VLOOKUP($C36,Dodavatelé!$B$3:$E$48,4,0)</f>
        <v>#N/A</v>
      </c>
      <c r="C36" s="191">
        <f>'Seznam podaných nabídek'!C28</f>
        <v>0</v>
      </c>
      <c r="D36" s="282" t="e">
        <f>'Seznam podaných nabídek'!D28</f>
        <v>#N/A</v>
      </c>
      <c r="E36" s="282" t="e">
        <f>'Seznam podaných nabídek'!E28</f>
        <v>#N/A</v>
      </c>
      <c r="F36" s="174"/>
    </row>
    <row r="37" spans="1:6" s="189" customFormat="1" ht="28.9" customHeight="1" x14ac:dyDescent="0.25">
      <c r="A37" s="190">
        <f>'Seznam podaných nabídek'!A29</f>
        <v>9</v>
      </c>
      <c r="B37" s="309" t="e">
        <f>VLOOKUP($C37,Dodavatelé!$B$3:$E$48,4,0)</f>
        <v>#N/A</v>
      </c>
      <c r="C37" s="191">
        <f>'Seznam podaných nabídek'!C29</f>
        <v>0</v>
      </c>
      <c r="D37" s="282" t="e">
        <f>'Seznam podaných nabídek'!D29</f>
        <v>#N/A</v>
      </c>
      <c r="E37" s="282" t="e">
        <f>'Seznam podaných nabídek'!E29</f>
        <v>#N/A</v>
      </c>
      <c r="F37" s="174"/>
    </row>
    <row r="38" spans="1:6" s="189" customFormat="1" ht="28.9" customHeight="1" x14ac:dyDescent="0.25">
      <c r="A38" s="190">
        <f>'Seznam podaných nabídek'!A30</f>
        <v>10</v>
      </c>
      <c r="B38" s="309" t="e">
        <f>VLOOKUP($C38,Dodavatelé!$B$3:$E$48,4,0)</f>
        <v>#N/A</v>
      </c>
      <c r="C38" s="191">
        <f>'Seznam podaných nabídek'!C30</f>
        <v>0</v>
      </c>
      <c r="D38" s="282" t="e">
        <f>'Seznam podaných nabídek'!D30</f>
        <v>#N/A</v>
      </c>
      <c r="E38" s="282" t="e">
        <f>'Seznam podaných nabídek'!E30</f>
        <v>#N/A</v>
      </c>
      <c r="F38" s="174"/>
    </row>
    <row r="39" spans="1:6" s="138" customFormat="1" x14ac:dyDescent="0.25">
      <c r="A39" s="127"/>
      <c r="B39" s="127"/>
      <c r="C39" s="127"/>
      <c r="D39" s="129"/>
      <c r="E39" s="129"/>
      <c r="F39" s="176"/>
    </row>
    <row r="40" spans="1:6" ht="15.75" x14ac:dyDescent="0.25">
      <c r="A40" s="195" t="s">
        <v>156</v>
      </c>
      <c r="B40" s="71"/>
      <c r="C40" s="71"/>
      <c r="D40" s="65"/>
      <c r="E40" s="65"/>
      <c r="F40" s="66"/>
    </row>
    <row r="41" spans="1:6" s="138" customFormat="1" ht="39.75" customHeight="1" x14ac:dyDescent="0.25">
      <c r="A41" s="540" t="s">
        <v>318</v>
      </c>
      <c r="B41" s="541"/>
      <c r="C41" s="541"/>
      <c r="D41" s="541"/>
      <c r="E41" s="541"/>
      <c r="F41" s="542"/>
    </row>
    <row r="42" spans="1:6" s="138" customFormat="1" x14ac:dyDescent="0.25">
      <c r="A42" s="141"/>
      <c r="B42" s="141"/>
      <c r="C42" s="141"/>
      <c r="D42" s="141"/>
      <c r="E42" s="46"/>
      <c r="F42" s="127"/>
    </row>
    <row r="43" spans="1:6" ht="15.75" x14ac:dyDescent="0.25">
      <c r="A43" s="243" t="s">
        <v>293</v>
      </c>
      <c r="B43" s="65"/>
      <c r="C43" s="65"/>
      <c r="D43" s="65"/>
      <c r="E43" s="65"/>
      <c r="F43" s="66"/>
    </row>
    <row r="44" spans="1:6" x14ac:dyDescent="0.25">
      <c r="A44" s="288" t="s">
        <v>183</v>
      </c>
      <c r="B44" s="493" t="s">
        <v>294</v>
      </c>
      <c r="C44" s="493"/>
      <c r="D44" s="493"/>
      <c r="E44" s="531" t="s">
        <v>354</v>
      </c>
      <c r="F44" s="532"/>
    </row>
    <row r="45" spans="1:6" ht="54" customHeight="1" x14ac:dyDescent="0.25">
      <c r="A45" s="89">
        <f>A21</f>
        <v>1</v>
      </c>
      <c r="B45" s="514" t="str">
        <f>'Komise § 42'!B18</f>
        <v>Mgr. Štěpán Mátl</v>
      </c>
      <c r="C45" s="515"/>
      <c r="D45" s="516"/>
      <c r="E45" s="514"/>
      <c r="F45" s="516"/>
    </row>
  </sheetData>
  <mergeCells count="22">
    <mergeCell ref="E13:F13"/>
    <mergeCell ref="A1:F1"/>
    <mergeCell ref="B6:D6"/>
    <mergeCell ref="E7:F7"/>
    <mergeCell ref="D12:F12"/>
    <mergeCell ref="A9:F9"/>
    <mergeCell ref="A10:D10"/>
    <mergeCell ref="E10:F10"/>
    <mergeCell ref="D11:F11"/>
    <mergeCell ref="A11:C11"/>
    <mergeCell ref="A12:C12"/>
    <mergeCell ref="B45:D45"/>
    <mergeCell ref="E14:F14"/>
    <mergeCell ref="A16:D17"/>
    <mergeCell ref="B44:D44"/>
    <mergeCell ref="B20:D20"/>
    <mergeCell ref="B21:D21"/>
    <mergeCell ref="B24:D24"/>
    <mergeCell ref="B25:D25"/>
    <mergeCell ref="A41:F41"/>
    <mergeCell ref="E44:F44"/>
    <mergeCell ref="E45:F45"/>
  </mergeCells>
  <pageMargins left="0.7" right="0.7" top="1.2395833333333333" bottom="0.78740157499999996" header="0.3" footer="0.3"/>
  <pageSetup paperSize="9" orientation="portrait" r:id="rId1"/>
  <headerFooter differentFirst="1">
    <oddFooter>&amp;C&amp;P/&amp;N</oddFooter>
    <firstHeader>&amp;L&amp;G</firstHeader>
    <firstFooter>&amp;C&amp;P/&amp;N</first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45"/>
  <sheetViews>
    <sheetView view="pageLayout" topLeftCell="A40" zoomScaleNormal="100" workbookViewId="0">
      <selection activeCell="G8" sqref="G8"/>
    </sheetView>
  </sheetViews>
  <sheetFormatPr defaultColWidth="9.28515625" defaultRowHeight="15" x14ac:dyDescent="0.25"/>
  <cols>
    <col min="1" max="2" width="5" style="281" customWidth="1"/>
    <col min="3" max="3" width="9.28515625" style="281" customWidth="1"/>
    <col min="4" max="4" width="21.42578125" style="281" customWidth="1"/>
    <col min="5" max="5" width="30.7109375" style="281" customWidth="1"/>
    <col min="6" max="6" width="15.7109375" style="281" customWidth="1"/>
    <col min="7" max="16384" width="9.28515625" style="281"/>
  </cols>
  <sheetData>
    <row r="1" spans="1:6" ht="18.75" x14ac:dyDescent="0.25">
      <c r="A1" s="453" t="s">
        <v>430</v>
      </c>
      <c r="B1" s="454"/>
      <c r="C1" s="454"/>
      <c r="D1" s="454"/>
      <c r="E1" s="454"/>
      <c r="F1" s="455"/>
    </row>
    <row r="2" spans="1:6" ht="15.75" customHeight="1" x14ac:dyDescent="0.25">
      <c r="A2" s="243" t="s">
        <v>0</v>
      </c>
      <c r="B2" s="164"/>
      <c r="C2" s="164"/>
      <c r="D2" s="244"/>
      <c r="E2" s="244"/>
      <c r="F2" s="245"/>
    </row>
    <row r="3" spans="1:6" ht="15.75" x14ac:dyDescent="0.25">
      <c r="A3" s="147" t="s">
        <v>2</v>
      </c>
      <c r="B3" s="140"/>
      <c r="C3" s="143"/>
      <c r="D3" s="146" t="str">
        <f>'Komise § 42'!D3</f>
        <v>Západočeská univerzita v Plzni</v>
      </c>
      <c r="E3" s="140"/>
      <c r="F3" s="143"/>
    </row>
    <row r="4" spans="1:6" ht="15.75" x14ac:dyDescent="0.25">
      <c r="A4" s="147" t="s">
        <v>3</v>
      </c>
      <c r="B4" s="140"/>
      <c r="C4" s="143"/>
      <c r="D4" s="139">
        <f>'Komise § 42'!D4</f>
        <v>49777513</v>
      </c>
      <c r="E4" s="141"/>
      <c r="F4" s="144"/>
    </row>
    <row r="5" spans="1:6" ht="15.75" x14ac:dyDescent="0.25">
      <c r="A5" s="150" t="s">
        <v>4</v>
      </c>
      <c r="B5" s="145"/>
      <c r="C5" s="142"/>
      <c r="D5" s="151" t="str">
        <f>'Komise § 42'!D5</f>
        <v>Univerzitní 8, 301 00 Plzeň</v>
      </c>
      <c r="E5" s="145"/>
      <c r="F5" s="142"/>
    </row>
    <row r="6" spans="1:6" x14ac:dyDescent="0.25">
      <c r="A6" s="148" t="s">
        <v>34</v>
      </c>
      <c r="B6" s="456"/>
      <c r="C6" s="456"/>
      <c r="D6" s="456"/>
      <c r="E6" s="152" t="s">
        <v>36</v>
      </c>
      <c r="F6" s="169"/>
    </row>
    <row r="7" spans="1:6" x14ac:dyDescent="0.25">
      <c r="A7" s="328"/>
      <c r="B7" s="364"/>
      <c r="C7" s="364"/>
      <c r="D7" s="366" t="s">
        <v>346</v>
      </c>
      <c r="E7" s="510"/>
      <c r="F7" s="482"/>
    </row>
    <row r="8" spans="1:6" ht="15.75" x14ac:dyDescent="0.25">
      <c r="A8" s="243" t="s">
        <v>5</v>
      </c>
      <c r="B8" s="164"/>
      <c r="C8" s="164"/>
      <c r="D8" s="244"/>
      <c r="E8" s="244"/>
      <c r="F8" s="245"/>
    </row>
    <row r="9" spans="1:6" ht="15.75" x14ac:dyDescent="0.25">
      <c r="A9" s="460" t="str">
        <f>'Komise § 42'!A9:F9</f>
        <v>ZU - rekonstrukce Chodské náměstí 1, Plzeň</v>
      </c>
      <c r="B9" s="461"/>
      <c r="C9" s="461"/>
      <c r="D9" s="461"/>
      <c r="E9" s="461"/>
      <c r="F9" s="462"/>
    </row>
    <row r="10" spans="1:6"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316"/>
      <c r="D13" s="153"/>
      <c r="E13" s="508" t="str">
        <f>'Komise § 42'!E13:F13</f>
        <v>Z2024-007867)</v>
      </c>
      <c r="F13" s="509"/>
    </row>
    <row r="14" spans="1:6" x14ac:dyDescent="0.25">
      <c r="A14" s="149" t="s">
        <v>38</v>
      </c>
      <c r="B14" s="149"/>
      <c r="C14" s="316"/>
      <c r="D14" s="153"/>
      <c r="E14" s="508" t="str">
        <f>'Komise § 42'!E14:F14</f>
        <v>P24V00000111</v>
      </c>
      <c r="F14" s="509"/>
    </row>
    <row r="15" spans="1:6" x14ac:dyDescent="0.25">
      <c r="A15" s="39"/>
      <c r="B15" s="39"/>
      <c r="C15" s="40"/>
      <c r="D15" s="41"/>
      <c r="E15" s="33"/>
      <c r="F15" s="33"/>
    </row>
    <row r="16" spans="1:6" ht="14.45" customHeight="1" x14ac:dyDescent="0.25">
      <c r="A16" s="465" t="s">
        <v>290</v>
      </c>
      <c r="B16" s="466"/>
      <c r="C16" s="466"/>
      <c r="D16" s="467"/>
      <c r="E16" s="282" t="s">
        <v>50</v>
      </c>
      <c r="F16" s="43">
        <f>'Komise § 42'!F27</f>
        <v>45401</v>
      </c>
    </row>
    <row r="17" spans="1:6" ht="14.45" customHeight="1" x14ac:dyDescent="0.25">
      <c r="A17" s="468"/>
      <c r="B17" s="469"/>
      <c r="C17" s="469"/>
      <c r="D17" s="470"/>
      <c r="E17" s="242" t="s">
        <v>48</v>
      </c>
      <c r="F17" s="44">
        <f>'Komise § 42'!F28</f>
        <v>0.41666666666666669</v>
      </c>
    </row>
    <row r="18" spans="1:6" x14ac:dyDescent="0.25">
      <c r="A18" s="73"/>
      <c r="B18" s="73"/>
      <c r="C18" s="73"/>
      <c r="D18" s="73"/>
      <c r="E18" s="193"/>
      <c r="F18" s="74"/>
    </row>
    <row r="19" spans="1:6" ht="15.75" x14ac:dyDescent="0.25">
      <c r="A19" s="243" t="s">
        <v>293</v>
      </c>
      <c r="B19" s="244"/>
      <c r="C19" s="244"/>
      <c r="D19" s="244"/>
      <c r="E19" s="244"/>
      <c r="F19" s="245"/>
    </row>
    <row r="20" spans="1:6" x14ac:dyDescent="0.25">
      <c r="A20" s="365" t="s">
        <v>183</v>
      </c>
      <c r="B20" s="493" t="s">
        <v>294</v>
      </c>
      <c r="C20" s="493"/>
      <c r="D20" s="493"/>
      <c r="E20" s="365" t="s">
        <v>155</v>
      </c>
      <c r="F20" s="365" t="s">
        <v>40</v>
      </c>
    </row>
    <row r="21" spans="1:6" x14ac:dyDescent="0.25">
      <c r="A21" s="128">
        <f>'Komise § 42'!A18</f>
        <v>1</v>
      </c>
      <c r="B21" s="514"/>
      <c r="C21" s="515"/>
      <c r="D21" s="516"/>
      <c r="E21" s="331"/>
      <c r="F21" s="128"/>
    </row>
    <row r="22" spans="1:6" x14ac:dyDescent="0.25">
      <c r="A22" s="73"/>
      <c r="B22" s="73"/>
      <c r="C22" s="73"/>
      <c r="D22" s="73"/>
      <c r="E22" s="73"/>
      <c r="F22" s="73"/>
    </row>
    <row r="23" spans="1:6" ht="15.75" x14ac:dyDescent="0.25">
      <c r="A23" s="243" t="s">
        <v>404</v>
      </c>
      <c r="B23" s="244"/>
      <c r="C23" s="244"/>
      <c r="D23" s="244"/>
      <c r="E23" s="244"/>
      <c r="F23" s="245"/>
    </row>
    <row r="24" spans="1:6" x14ac:dyDescent="0.25">
      <c r="A24" s="365"/>
      <c r="B24" s="493" t="s">
        <v>294</v>
      </c>
      <c r="C24" s="493"/>
      <c r="D24" s="493"/>
      <c r="E24" s="365"/>
      <c r="F24" s="365" t="s">
        <v>40</v>
      </c>
    </row>
    <row r="25" spans="1:6" x14ac:dyDescent="0.25">
      <c r="A25" s="368"/>
      <c r="B25" s="511"/>
      <c r="C25" s="512"/>
      <c r="D25" s="513"/>
      <c r="E25" s="194"/>
      <c r="F25" s="194"/>
    </row>
    <row r="26" spans="1:6" x14ac:dyDescent="0.25">
      <c r="A26" s="75"/>
      <c r="B26" s="75"/>
      <c r="C26" s="75"/>
      <c r="D26" s="75"/>
      <c r="E26" s="75"/>
      <c r="F26" s="75"/>
    </row>
    <row r="27" spans="1:6" ht="15.75" x14ac:dyDescent="0.25">
      <c r="A27" s="243" t="s">
        <v>317</v>
      </c>
      <c r="B27" s="250"/>
      <c r="C27" s="250"/>
      <c r="D27" s="244"/>
      <c r="E27" s="244"/>
      <c r="F27" s="245"/>
    </row>
    <row r="28" spans="1:6" ht="27" x14ac:dyDescent="0.25">
      <c r="A28" s="251" t="s">
        <v>24</v>
      </c>
      <c r="B28" s="251" t="s">
        <v>314</v>
      </c>
      <c r="C28" s="247" t="s">
        <v>25</v>
      </c>
      <c r="D28" s="248" t="s">
        <v>30</v>
      </c>
      <c r="E28" s="367" t="s">
        <v>26</v>
      </c>
      <c r="F28" s="248" t="s">
        <v>27</v>
      </c>
    </row>
    <row r="29" spans="1:6" ht="28.9" customHeight="1" x14ac:dyDescent="0.25">
      <c r="A29" s="242">
        <f>'Seznam podaných nabídek'!A21</f>
        <v>1</v>
      </c>
      <c r="B29" s="309"/>
      <c r="C29" s="282"/>
      <c r="D29" s="282"/>
      <c r="E29" s="282"/>
      <c r="F29" s="174">
        <f>'Otevírání § 110'!F29</f>
        <v>0</v>
      </c>
    </row>
    <row r="30" spans="1:6" ht="28.9" customHeight="1" x14ac:dyDescent="0.25">
      <c r="A30" s="242">
        <f>'Seznam podaných nabídek'!A22</f>
        <v>2</v>
      </c>
      <c r="B30" s="309"/>
      <c r="C30" s="282"/>
      <c r="D30" s="282"/>
      <c r="E30" s="282"/>
      <c r="F30" s="174">
        <f>'Otevírání § 110'!F30</f>
        <v>0</v>
      </c>
    </row>
    <row r="31" spans="1:6" ht="28.9" customHeight="1" x14ac:dyDescent="0.25">
      <c r="A31" s="242">
        <f>'Seznam podaných nabídek'!A23</f>
        <v>3</v>
      </c>
      <c r="B31" s="309"/>
      <c r="C31" s="282"/>
      <c r="D31" s="282"/>
      <c r="E31" s="282"/>
      <c r="F31" s="174">
        <f>'Otevírání § 110'!F31</f>
        <v>0</v>
      </c>
    </row>
    <row r="32" spans="1:6" ht="28.9" customHeight="1" x14ac:dyDescent="0.25">
      <c r="A32" s="242">
        <f>'Seznam podaných nabídek'!A24</f>
        <v>4</v>
      </c>
      <c r="B32" s="309"/>
      <c r="C32" s="282"/>
      <c r="D32" s="282"/>
      <c r="E32" s="282"/>
      <c r="F32" s="174">
        <f>'Otevírání § 110'!F32</f>
        <v>0</v>
      </c>
    </row>
    <row r="33" spans="1:6" ht="28.9" customHeight="1" x14ac:dyDescent="0.25">
      <c r="A33" s="242">
        <f>'Seznam podaných nabídek'!A25</f>
        <v>5</v>
      </c>
      <c r="B33" s="309"/>
      <c r="C33" s="282"/>
      <c r="D33" s="282"/>
      <c r="E33" s="282"/>
      <c r="F33" s="174">
        <f>'Otevírání § 110'!F33</f>
        <v>0</v>
      </c>
    </row>
    <row r="34" spans="1:6" ht="28.9" customHeight="1" x14ac:dyDescent="0.25">
      <c r="A34" s="242">
        <f>'Seznam podaných nabídek'!A26</f>
        <v>6</v>
      </c>
      <c r="B34" s="309"/>
      <c r="C34" s="282"/>
      <c r="D34" s="282"/>
      <c r="E34" s="282"/>
      <c r="F34" s="174">
        <f>'Otevírání § 110'!F34</f>
        <v>0</v>
      </c>
    </row>
    <row r="35" spans="1:6" ht="28.9" customHeight="1" x14ac:dyDescent="0.25">
      <c r="A35" s="242">
        <f>'Seznam podaných nabídek'!A27</f>
        <v>7</v>
      </c>
      <c r="B35" s="309"/>
      <c r="C35" s="282"/>
      <c r="D35" s="282"/>
      <c r="E35" s="282"/>
      <c r="F35" s="174">
        <f>'Otevírání § 110'!F35</f>
        <v>0</v>
      </c>
    </row>
    <row r="36" spans="1:6" ht="28.9" customHeight="1" x14ac:dyDescent="0.25">
      <c r="A36" s="242">
        <f>'Seznam podaných nabídek'!A28</f>
        <v>8</v>
      </c>
      <c r="B36" s="309"/>
      <c r="C36" s="282"/>
      <c r="D36" s="282"/>
      <c r="E36" s="282"/>
      <c r="F36" s="174">
        <f>'Otevírání § 110'!F36</f>
        <v>0</v>
      </c>
    </row>
    <row r="37" spans="1:6" ht="28.9" customHeight="1" x14ac:dyDescent="0.25">
      <c r="A37" s="242">
        <f>'Seznam podaných nabídek'!A29</f>
        <v>9</v>
      </c>
      <c r="B37" s="309"/>
      <c r="C37" s="282"/>
      <c r="D37" s="282"/>
      <c r="E37" s="282"/>
      <c r="F37" s="174">
        <f>'Otevírání § 110'!F37</f>
        <v>0</v>
      </c>
    </row>
    <row r="38" spans="1:6" ht="28.9" customHeight="1" x14ac:dyDescent="0.25">
      <c r="A38" s="242">
        <f>'Seznam podaných nabídek'!A30</f>
        <v>10</v>
      </c>
      <c r="B38" s="309"/>
      <c r="C38" s="282"/>
      <c r="D38" s="282"/>
      <c r="E38" s="282"/>
      <c r="F38" s="174">
        <f>'Otevírání § 110'!F38</f>
        <v>0</v>
      </c>
    </row>
    <row r="39" spans="1:6" x14ac:dyDescent="0.25">
      <c r="A39" s="193"/>
      <c r="B39" s="193"/>
      <c r="C39" s="193"/>
      <c r="D39" s="129"/>
      <c r="E39" s="129"/>
      <c r="F39" s="176"/>
    </row>
    <row r="40" spans="1:6" ht="15.75" x14ac:dyDescent="0.25">
      <c r="A40" s="243" t="s">
        <v>156</v>
      </c>
      <c r="B40" s="250"/>
      <c r="C40" s="250"/>
      <c r="D40" s="244"/>
      <c r="E40" s="244"/>
      <c r="F40" s="245"/>
    </row>
    <row r="41" spans="1:6" ht="39.75" customHeight="1" x14ac:dyDescent="0.25">
      <c r="A41" s="540" t="s">
        <v>318</v>
      </c>
      <c r="B41" s="541"/>
      <c r="C41" s="541"/>
      <c r="D41" s="541"/>
      <c r="E41" s="541"/>
      <c r="F41" s="542"/>
    </row>
    <row r="42" spans="1:6" x14ac:dyDescent="0.25">
      <c r="A42" s="141"/>
      <c r="B42" s="141"/>
      <c r="C42" s="141"/>
      <c r="D42" s="141"/>
      <c r="E42" s="46"/>
      <c r="F42" s="193"/>
    </row>
    <row r="43" spans="1:6" ht="15.75" x14ac:dyDescent="0.25">
      <c r="A43" s="243" t="s">
        <v>293</v>
      </c>
      <c r="B43" s="244"/>
      <c r="C43" s="244"/>
      <c r="D43" s="244"/>
      <c r="E43" s="244"/>
      <c r="F43" s="245"/>
    </row>
    <row r="44" spans="1:6" x14ac:dyDescent="0.25">
      <c r="A44" s="365" t="s">
        <v>183</v>
      </c>
      <c r="B44" s="493" t="s">
        <v>294</v>
      </c>
      <c r="C44" s="493"/>
      <c r="D44" s="493"/>
      <c r="E44" s="531" t="s">
        <v>354</v>
      </c>
      <c r="F44" s="532"/>
    </row>
    <row r="45" spans="1:6" ht="54" customHeight="1" x14ac:dyDescent="0.25">
      <c r="A45" s="128">
        <f>A21</f>
        <v>1</v>
      </c>
      <c r="B45" s="514"/>
      <c r="C45" s="515"/>
      <c r="D45" s="516"/>
      <c r="E45" s="514"/>
      <c r="F45" s="516"/>
    </row>
  </sheetData>
  <mergeCells count="22">
    <mergeCell ref="E14:F14"/>
    <mergeCell ref="A1:F1"/>
    <mergeCell ref="B6:D6"/>
    <mergeCell ref="E7:F7"/>
    <mergeCell ref="A9:F9"/>
    <mergeCell ref="A10:D10"/>
    <mergeCell ref="E10:F10"/>
    <mergeCell ref="A11:C11"/>
    <mergeCell ref="D11:F11"/>
    <mergeCell ref="A12:C12"/>
    <mergeCell ref="D12:F12"/>
    <mergeCell ref="E13:F13"/>
    <mergeCell ref="B44:D44"/>
    <mergeCell ref="E44:F44"/>
    <mergeCell ref="B45:D45"/>
    <mergeCell ref="E45:F45"/>
    <mergeCell ref="A16:D17"/>
    <mergeCell ref="B20:D20"/>
    <mergeCell ref="B21:D21"/>
    <mergeCell ref="B24:D24"/>
    <mergeCell ref="B25:D25"/>
    <mergeCell ref="A41:F41"/>
  </mergeCells>
  <pageMargins left="0.7" right="0.7" top="1.2395833333333333" bottom="0.78740157499999996" header="0.3" footer="0.3"/>
  <pageSetup paperSize="9" orientation="portrait" r:id="rId1"/>
  <headerFooter differentFirst="1">
    <oddFooter>&amp;C&amp;P/&amp;N</oddFooter>
    <firstHeader>&amp;L&amp;G</firstHeader>
    <firstFooter>&amp;C&amp;P/&amp;N</first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72"/>
  <sheetViews>
    <sheetView view="pageLayout" topLeftCell="A67" zoomScaleNormal="100" workbookViewId="0">
      <selection activeCell="A60" sqref="A60"/>
    </sheetView>
  </sheetViews>
  <sheetFormatPr defaultColWidth="9.28515625" defaultRowHeight="15" x14ac:dyDescent="0.25"/>
  <cols>
    <col min="1" max="2" width="5" style="2" customWidth="1"/>
    <col min="3" max="3" width="9.28515625" style="2" customWidth="1"/>
    <col min="4" max="4" width="21.42578125" style="2" customWidth="1"/>
    <col min="5" max="5" width="30.7109375" style="2" customWidth="1"/>
    <col min="6" max="6" width="15.7109375" style="2" customWidth="1"/>
    <col min="7" max="7" width="9.28515625" style="2"/>
    <col min="8" max="8" width="60.140625" style="2" hidden="1" customWidth="1"/>
    <col min="9" max="9" width="0" style="2" hidden="1" customWidth="1"/>
    <col min="10" max="16384" width="9.28515625" style="2"/>
  </cols>
  <sheetData>
    <row r="1" spans="1:6" ht="18.75" x14ac:dyDescent="0.25">
      <c r="A1" s="453" t="s">
        <v>33</v>
      </c>
      <c r="B1" s="454"/>
      <c r="C1" s="454"/>
      <c r="D1" s="454"/>
      <c r="E1" s="454"/>
      <c r="F1" s="455"/>
    </row>
    <row r="2" spans="1:6" ht="15.75" customHeight="1" x14ac:dyDescent="0.25">
      <c r="A2" s="63" t="s">
        <v>0</v>
      </c>
      <c r="B2" s="64"/>
      <c r="C2" s="64"/>
      <c r="D2" s="65"/>
      <c r="E2" s="65"/>
      <c r="F2" s="66"/>
    </row>
    <row r="3" spans="1:6" ht="15.75" x14ac:dyDescent="0.25">
      <c r="A3" s="15" t="s">
        <v>2</v>
      </c>
      <c r="B3" s="3"/>
      <c r="C3" s="10"/>
      <c r="D3" s="14" t="str">
        <f>'Komise § 42'!D3</f>
        <v>Západočeská univerzita v Plzni</v>
      </c>
      <c r="E3" s="3"/>
      <c r="F3" s="10"/>
    </row>
    <row r="4" spans="1:6" ht="15.75" x14ac:dyDescent="0.25">
      <c r="A4" s="15" t="s">
        <v>3</v>
      </c>
      <c r="B4" s="3"/>
      <c r="C4" s="10"/>
      <c r="D4" s="1">
        <f>'Komise § 42'!D4</f>
        <v>49777513</v>
      </c>
      <c r="E4" s="5"/>
      <c r="F4" s="11"/>
    </row>
    <row r="5" spans="1:6" ht="15.75" x14ac:dyDescent="0.25">
      <c r="A5" s="19" t="s">
        <v>4</v>
      </c>
      <c r="B5" s="13"/>
      <c r="C5" s="9"/>
      <c r="D5" s="20" t="str">
        <f>'Komise § 42'!D5</f>
        <v>Univerzitní 8, 301 00 Plzeň</v>
      </c>
      <c r="E5" s="13"/>
      <c r="F5" s="9"/>
    </row>
    <row r="6" spans="1:6" s="18" customFormat="1" x14ac:dyDescent="0.25">
      <c r="A6" s="16" t="s">
        <v>34</v>
      </c>
      <c r="B6" s="456" t="str">
        <f>'Komise § 42'!B6:D6</f>
        <v>Mgr. Štěpán Mátl</v>
      </c>
      <c r="C6" s="456"/>
      <c r="D6" s="456"/>
      <c r="E6" s="23" t="s">
        <v>36</v>
      </c>
      <c r="F6" s="72">
        <f>'Komise § 42'!F6</f>
        <v>377631012</v>
      </c>
    </row>
    <row r="7" spans="1:6" s="18" customFormat="1" x14ac:dyDescent="0.25">
      <c r="A7" s="328"/>
      <c r="B7" s="329"/>
      <c r="C7" s="329"/>
      <c r="D7" s="322" t="s">
        <v>346</v>
      </c>
      <c r="E7" s="510" t="str">
        <f>'Komise § 42'!E7:F7</f>
        <v>smatl@rek.zcu.cz</v>
      </c>
      <c r="F7" s="482"/>
    </row>
    <row r="8" spans="1:6" s="18" customFormat="1" ht="15.75" x14ac:dyDescent="0.25">
      <c r="A8" s="63" t="s">
        <v>5</v>
      </c>
      <c r="B8" s="64"/>
      <c r="C8" s="64"/>
      <c r="D8" s="65"/>
      <c r="E8" s="65"/>
      <c r="F8" s="66"/>
    </row>
    <row r="9" spans="1:6" s="47" customFormat="1" ht="15.75" x14ac:dyDescent="0.25">
      <c r="A9" s="460" t="str">
        <f>'Komise § 42'!A9:F9</f>
        <v>ZU - rekonstrukce Chodské náměstí 1, Plzeň</v>
      </c>
      <c r="B9" s="461"/>
      <c r="C9" s="461"/>
      <c r="D9" s="461"/>
      <c r="E9" s="461"/>
      <c r="F9" s="462"/>
    </row>
    <row r="10" spans="1:6"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6" s="18" customFormat="1" x14ac:dyDescent="0.25">
      <c r="A11" s="432" t="s">
        <v>1</v>
      </c>
      <c r="B11" s="433"/>
      <c r="C11" s="434"/>
      <c r="D11" s="435" t="str">
        <f>'Komise § 42'!D11:F11</f>
        <v>otevřené řízení / nadlimitní</v>
      </c>
      <c r="E11" s="436"/>
      <c r="F11" s="437"/>
    </row>
    <row r="12" spans="1:6" s="21" customFormat="1" x14ac:dyDescent="0.25">
      <c r="A12" s="432" t="s">
        <v>39</v>
      </c>
      <c r="B12" s="433"/>
      <c r="C12" s="434"/>
      <c r="D12" s="438" t="str">
        <f>'Komise § 42'!D12:F12</f>
        <v>celková rekonstrukce univerzitního objektu na adrese Chodské nám. 1 Plzeň</v>
      </c>
      <c r="E12" s="439"/>
      <c r="F12" s="440"/>
    </row>
    <row r="13" spans="1:6" s="18" customFormat="1" x14ac:dyDescent="0.25">
      <c r="A13" s="149" t="s">
        <v>37</v>
      </c>
      <c r="B13" s="149"/>
      <c r="C13" s="291"/>
      <c r="D13" s="153"/>
      <c r="E13" s="508" t="str">
        <f>'Komise § 42'!E13:F13</f>
        <v>Z2024-007867)</v>
      </c>
      <c r="F13" s="509"/>
    </row>
    <row r="14" spans="1:6" s="18" customFormat="1" x14ac:dyDescent="0.25">
      <c r="A14" s="149" t="s">
        <v>38</v>
      </c>
      <c r="B14" s="149"/>
      <c r="C14" s="291"/>
      <c r="D14" s="153"/>
      <c r="E14" s="508" t="str">
        <f>'Komise § 42'!E14:F14</f>
        <v>P24V00000111</v>
      </c>
      <c r="F14" s="509"/>
    </row>
    <row r="15" spans="1:6" s="47" customFormat="1" x14ac:dyDescent="0.25">
      <c r="A15" s="39"/>
      <c r="B15" s="39"/>
      <c r="C15" s="40"/>
      <c r="D15" s="41"/>
      <c r="E15" s="33"/>
      <c r="F15" s="33"/>
    </row>
    <row r="16" spans="1:6" s="21" customFormat="1" ht="15.75" x14ac:dyDescent="0.25">
      <c r="A16" s="243" t="s">
        <v>293</v>
      </c>
      <c r="B16" s="244"/>
      <c r="C16" s="244"/>
      <c r="D16" s="244"/>
      <c r="E16" s="244"/>
      <c r="F16" s="245"/>
    </row>
    <row r="17" spans="1:9" s="21" customFormat="1" x14ac:dyDescent="0.25">
      <c r="A17" s="288" t="s">
        <v>183</v>
      </c>
      <c r="B17" s="493" t="s">
        <v>294</v>
      </c>
      <c r="C17" s="493"/>
      <c r="D17" s="493"/>
      <c r="E17" s="288" t="s">
        <v>155</v>
      </c>
      <c r="F17" s="288" t="s">
        <v>40</v>
      </c>
    </row>
    <row r="18" spans="1:9" s="21" customFormat="1" x14ac:dyDescent="0.25">
      <c r="A18" s="128">
        <f>'Komise § 42'!A18</f>
        <v>1</v>
      </c>
      <c r="B18" s="543" t="str">
        <f>'Komise § 42'!B18:D18</f>
        <v>Mgr. Štěpán Mátl</v>
      </c>
      <c r="C18" s="544"/>
      <c r="D18" s="545"/>
      <c r="E18" s="298" t="str">
        <f>'Komise § 42'!E18</f>
        <v>člen komise</v>
      </c>
      <c r="F18" s="128" t="str">
        <f>'Komise § 42'!F18</f>
        <v>OPR</v>
      </c>
    </row>
    <row r="19" spans="1:9" s="21" customFormat="1" x14ac:dyDescent="0.25">
      <c r="A19" s="128">
        <f>'Komise § 42'!A19</f>
        <v>2</v>
      </c>
      <c r="B19" s="543" t="str">
        <f>'Komise § 42'!B19:D19</f>
        <v>Ing. Jan Kratochvíl</v>
      </c>
      <c r="C19" s="544"/>
      <c r="D19" s="545"/>
      <c r="E19" s="298" t="str">
        <f>'Komise § 42'!E19</f>
        <v>člen komise</v>
      </c>
      <c r="F19" s="128" t="str">
        <f>'Komise § 42'!F19</f>
        <v>PS-I</v>
      </c>
      <c r="I19" s="185"/>
    </row>
    <row r="20" spans="1:9" s="281" customFormat="1" x14ac:dyDescent="0.25">
      <c r="A20" s="128">
        <f>'Komise § 42'!A20</f>
        <v>3</v>
      </c>
      <c r="B20" s="543" t="str">
        <f>'Komise § 42'!B20:D20</f>
        <v>Gabriela Langerová</v>
      </c>
      <c r="C20" s="544"/>
      <c r="D20" s="545"/>
      <c r="E20" s="298" t="str">
        <f>'Komise § 42'!E20</f>
        <v>člen komise</v>
      </c>
      <c r="F20" s="128" t="str">
        <f>'Komise § 42'!F20</f>
        <v>PS-I</v>
      </c>
      <c r="I20" s="185"/>
    </row>
    <row r="21" spans="1:9" s="281" customFormat="1" x14ac:dyDescent="0.25">
      <c r="A21" s="128">
        <f>'Komise § 42'!A22</f>
        <v>5</v>
      </c>
      <c r="B21" s="543" t="str">
        <f>'Komise § 42'!B22:D22</f>
        <v>Mgr. Kateřina Sladká, MBA</v>
      </c>
      <c r="C21" s="544"/>
      <c r="D21" s="545"/>
      <c r="E21" s="298" t="str">
        <f>'Komise § 42'!E22</f>
        <v>náhradník</v>
      </c>
      <c r="F21" s="128" t="str">
        <f>'Komise § 42'!F22</f>
        <v>OPR</v>
      </c>
      <c r="I21" s="185"/>
    </row>
    <row r="22" spans="1:9" s="281" customFormat="1" x14ac:dyDescent="0.25">
      <c r="A22" s="128">
        <f>'Komise § 42'!A23</f>
        <v>6</v>
      </c>
      <c r="B22" s="543" t="str">
        <f>'Komise § 42'!B23:D23</f>
        <v>Ing. Tomáš Linda</v>
      </c>
      <c r="C22" s="544"/>
      <c r="D22" s="545"/>
      <c r="E22" s="298" t="str">
        <f>'Komise § 42'!E23</f>
        <v>náhradník</v>
      </c>
      <c r="F22" s="128" t="str">
        <f>'Komise § 42'!F23</f>
        <v>PS-I</v>
      </c>
      <c r="I22" s="185"/>
    </row>
    <row r="23" spans="1:9" s="281" customFormat="1" x14ac:dyDescent="0.25">
      <c r="A23" s="128">
        <f>'Komise § 42'!A25</f>
        <v>8</v>
      </c>
      <c r="B23" s="543" t="str">
        <f>'Komise § 42'!B25:D25</f>
        <v>Ing. Zdeněk Kratochvíl</v>
      </c>
      <c r="C23" s="544"/>
      <c r="D23" s="545"/>
      <c r="E23" s="298" t="str">
        <f>'Komise § 42'!E25</f>
        <v>náhradník</v>
      </c>
      <c r="F23" s="128" t="str">
        <f>'Komise § 42'!F25</f>
        <v>PS-I</v>
      </c>
      <c r="I23" s="185"/>
    </row>
    <row r="24" spans="1:9" s="133" customFormat="1" x14ac:dyDescent="0.25">
      <c r="A24" s="73"/>
      <c r="B24" s="77"/>
      <c r="C24" s="77"/>
      <c r="D24" s="77"/>
      <c r="E24" s="78"/>
      <c r="F24" s="79"/>
    </row>
    <row r="25" spans="1:9" s="133" customFormat="1" ht="15.75" x14ac:dyDescent="0.25">
      <c r="A25" s="122" t="s">
        <v>104</v>
      </c>
      <c r="B25" s="123"/>
      <c r="C25" s="123"/>
      <c r="D25" s="123"/>
      <c r="E25" s="123"/>
      <c r="F25" s="124"/>
    </row>
    <row r="26" spans="1:9" s="133" customFormat="1" x14ac:dyDescent="0.25">
      <c r="A26" s="288" t="s">
        <v>183</v>
      </c>
      <c r="B26" s="493" t="s">
        <v>294</v>
      </c>
      <c r="C26" s="493"/>
      <c r="D26" s="493"/>
      <c r="E26" s="137"/>
      <c r="F26" s="137" t="s">
        <v>40</v>
      </c>
    </row>
    <row r="27" spans="1:9" s="133" customFormat="1" x14ac:dyDescent="0.25">
      <c r="A27" s="135">
        <v>1</v>
      </c>
      <c r="B27" s="546" t="e">
        <f>'Komise § 42'!#REF!</f>
        <v>#REF!</v>
      </c>
      <c r="C27" s="547"/>
      <c r="D27" s="547"/>
      <c r="E27" s="93"/>
      <c r="F27" s="93" t="e">
        <f>'Komise § 42'!#REF!</f>
        <v>#REF!</v>
      </c>
    </row>
    <row r="28" spans="1:9" s="133" customFormat="1" x14ac:dyDescent="0.25">
      <c r="A28" s="73"/>
      <c r="B28" s="77"/>
      <c r="C28" s="77"/>
      <c r="D28" s="77"/>
      <c r="E28" s="78"/>
      <c r="F28" s="79"/>
    </row>
    <row r="29" spans="1:9" ht="15.75" x14ac:dyDescent="0.25">
      <c r="A29" s="63" t="s">
        <v>43</v>
      </c>
      <c r="B29" s="71"/>
      <c r="C29" s="71"/>
      <c r="D29" s="65"/>
      <c r="E29" s="65"/>
      <c r="F29" s="66"/>
    </row>
    <row r="30" spans="1:9" ht="27" x14ac:dyDescent="0.25">
      <c r="A30" s="251" t="s">
        <v>24</v>
      </c>
      <c r="B30" s="251" t="s">
        <v>314</v>
      </c>
      <c r="C30" s="68" t="s">
        <v>25</v>
      </c>
      <c r="D30" s="69" t="s">
        <v>30</v>
      </c>
      <c r="E30" s="70" t="s">
        <v>26</v>
      </c>
      <c r="F30" s="199" t="s">
        <v>27</v>
      </c>
    </row>
    <row r="31" spans="1:9" s="138" customFormat="1" ht="28.9" customHeight="1" x14ac:dyDescent="0.25">
      <c r="A31" s="190">
        <f>'Otevírání § 110'!A29</f>
        <v>1</v>
      </c>
      <c r="B31" s="303" t="e">
        <f>'Otevírání § 110'!B29</f>
        <v>#N/A</v>
      </c>
      <c r="C31" s="190">
        <f>'Otevírání § 110'!C29</f>
        <v>0</v>
      </c>
      <c r="D31" s="282" t="e">
        <f>'Otevírání § 110'!D29</f>
        <v>#N/A</v>
      </c>
      <c r="E31" s="282" t="e">
        <f>'Otevírání § 110'!E29</f>
        <v>#N/A</v>
      </c>
      <c r="F31" s="184">
        <f>'Otevírání § 110'!F29</f>
        <v>0</v>
      </c>
    </row>
    <row r="32" spans="1:9" s="138" customFormat="1" ht="28.9" customHeight="1" x14ac:dyDescent="0.25">
      <c r="A32" s="190">
        <f>'Otevírání § 110'!A30</f>
        <v>2</v>
      </c>
      <c r="B32" s="303" t="e">
        <f>'Otevírání § 110'!B30</f>
        <v>#N/A</v>
      </c>
      <c r="C32" s="190">
        <f>'Otevírání § 110'!C30</f>
        <v>0</v>
      </c>
      <c r="D32" s="282" t="e">
        <f>'Otevírání § 110'!D30</f>
        <v>#N/A</v>
      </c>
      <c r="E32" s="282" t="e">
        <f>'Otevírání § 110'!E30</f>
        <v>#N/A</v>
      </c>
      <c r="F32" s="184">
        <f>'Otevírání § 110'!F30</f>
        <v>0</v>
      </c>
    </row>
    <row r="33" spans="1:6" s="138" customFormat="1" ht="28.9" customHeight="1" x14ac:dyDescent="0.25">
      <c r="A33" s="190">
        <f>'Otevírání § 110'!A31</f>
        <v>3</v>
      </c>
      <c r="B33" s="303" t="e">
        <f>'Otevírání § 110'!B31</f>
        <v>#N/A</v>
      </c>
      <c r="C33" s="190">
        <f>'Otevírání § 110'!C31</f>
        <v>0</v>
      </c>
      <c r="D33" s="282" t="e">
        <f>'Otevírání § 110'!D31</f>
        <v>#N/A</v>
      </c>
      <c r="E33" s="282" t="e">
        <f>'Otevírání § 110'!E31</f>
        <v>#N/A</v>
      </c>
      <c r="F33" s="184">
        <f>'Otevírání § 110'!F31</f>
        <v>0</v>
      </c>
    </row>
    <row r="34" spans="1:6" s="138" customFormat="1" ht="28.9" customHeight="1" x14ac:dyDescent="0.25">
      <c r="A34" s="190">
        <f>'Otevírání § 110'!A32</f>
        <v>4</v>
      </c>
      <c r="B34" s="303" t="e">
        <f>'Otevírání § 110'!B32</f>
        <v>#N/A</v>
      </c>
      <c r="C34" s="190">
        <f>'Otevírání § 110'!C32</f>
        <v>0</v>
      </c>
      <c r="D34" s="282" t="e">
        <f>'Otevírání § 110'!D32</f>
        <v>#N/A</v>
      </c>
      <c r="E34" s="282" t="e">
        <f>'Otevírání § 110'!E32</f>
        <v>#N/A</v>
      </c>
      <c r="F34" s="184">
        <f>'Otevírání § 110'!F32</f>
        <v>0</v>
      </c>
    </row>
    <row r="35" spans="1:6" s="189" customFormat="1" ht="28.9" customHeight="1" x14ac:dyDescent="0.25">
      <c r="A35" s="190">
        <f>'Otevírání § 110'!A33</f>
        <v>5</v>
      </c>
      <c r="B35" s="303" t="e">
        <f>'Otevírání § 110'!B33</f>
        <v>#N/A</v>
      </c>
      <c r="C35" s="190">
        <f>'Otevírání § 110'!C33</f>
        <v>0</v>
      </c>
      <c r="D35" s="282" t="e">
        <f>'Otevírání § 110'!D33</f>
        <v>#N/A</v>
      </c>
      <c r="E35" s="282" t="e">
        <f>'Otevírání § 110'!E33</f>
        <v>#N/A</v>
      </c>
      <c r="F35" s="184">
        <f>'Otevírání § 110'!F33</f>
        <v>0</v>
      </c>
    </row>
    <row r="36" spans="1:6" s="189" customFormat="1" ht="28.9" customHeight="1" x14ac:dyDescent="0.25">
      <c r="A36" s="190">
        <f>'Otevírání § 110'!A34</f>
        <v>6</v>
      </c>
      <c r="B36" s="303" t="e">
        <f>'Otevírání § 110'!B34</f>
        <v>#N/A</v>
      </c>
      <c r="C36" s="190">
        <f>'Otevírání § 110'!C34</f>
        <v>0</v>
      </c>
      <c r="D36" s="282" t="e">
        <f>'Otevírání § 110'!D34</f>
        <v>#N/A</v>
      </c>
      <c r="E36" s="282" t="e">
        <f>'Otevírání § 110'!E34</f>
        <v>#N/A</v>
      </c>
      <c r="F36" s="184">
        <f>'Otevírání § 110'!F34</f>
        <v>0</v>
      </c>
    </row>
    <row r="37" spans="1:6" s="189" customFormat="1" ht="28.9" customHeight="1" x14ac:dyDescent="0.25">
      <c r="A37" s="190">
        <f>'Otevírání § 110'!A35</f>
        <v>7</v>
      </c>
      <c r="B37" s="303" t="e">
        <f>'Otevírání § 110'!B35</f>
        <v>#N/A</v>
      </c>
      <c r="C37" s="190">
        <f>'Otevírání § 110'!C35</f>
        <v>0</v>
      </c>
      <c r="D37" s="282" t="e">
        <f>'Otevírání § 110'!D35</f>
        <v>#N/A</v>
      </c>
      <c r="E37" s="282" t="e">
        <f>'Otevírání § 110'!E35</f>
        <v>#N/A</v>
      </c>
      <c r="F37" s="184">
        <f>'Otevírání § 110'!F35</f>
        <v>0</v>
      </c>
    </row>
    <row r="38" spans="1:6" s="189" customFormat="1" ht="28.9" customHeight="1" x14ac:dyDescent="0.25">
      <c r="A38" s="190">
        <f>'Otevírání § 110'!A36</f>
        <v>8</v>
      </c>
      <c r="B38" s="303" t="e">
        <f>'Otevírání § 110'!B36</f>
        <v>#N/A</v>
      </c>
      <c r="C38" s="190">
        <f>'Otevírání § 110'!C36</f>
        <v>0</v>
      </c>
      <c r="D38" s="282" t="e">
        <f>'Otevírání § 110'!D36</f>
        <v>#N/A</v>
      </c>
      <c r="E38" s="282" t="e">
        <f>'Otevírání § 110'!E36</f>
        <v>#N/A</v>
      </c>
      <c r="F38" s="184">
        <f>'Otevírání § 110'!F36</f>
        <v>0</v>
      </c>
    </row>
    <row r="39" spans="1:6" s="189" customFormat="1" ht="28.9" customHeight="1" x14ac:dyDescent="0.25">
      <c r="A39" s="190">
        <f>'Otevírání § 110'!A37</f>
        <v>9</v>
      </c>
      <c r="B39" s="303" t="e">
        <f>'Otevírání § 110'!B37</f>
        <v>#N/A</v>
      </c>
      <c r="C39" s="190">
        <f>'Otevírání § 110'!C37</f>
        <v>0</v>
      </c>
      <c r="D39" s="282" t="e">
        <f>'Otevírání § 110'!D37</f>
        <v>#N/A</v>
      </c>
      <c r="E39" s="282" t="e">
        <f>'Otevírání § 110'!E37</f>
        <v>#N/A</v>
      </c>
      <c r="F39" s="184">
        <f>'Otevírání § 110'!F37</f>
        <v>0</v>
      </c>
    </row>
    <row r="40" spans="1:6" s="189" customFormat="1" ht="28.9" customHeight="1" x14ac:dyDescent="0.25">
      <c r="A40" s="190">
        <f>'Otevírání § 110'!A38</f>
        <v>10</v>
      </c>
      <c r="B40" s="303" t="e">
        <f>'Otevírání § 110'!B38</f>
        <v>#N/A</v>
      </c>
      <c r="C40" s="190">
        <f>'Otevírání § 110'!C38</f>
        <v>0</v>
      </c>
      <c r="D40" s="282" t="e">
        <f>'Otevírání § 110'!D38</f>
        <v>#N/A</v>
      </c>
      <c r="E40" s="282" t="e">
        <f>'Otevírání § 110'!E38</f>
        <v>#N/A</v>
      </c>
      <c r="F40" s="184">
        <f>'Otevírání § 110'!F38</f>
        <v>0</v>
      </c>
    </row>
    <row r="41" spans="1:6" s="138" customFormat="1" x14ac:dyDescent="0.25">
      <c r="A41" s="127"/>
      <c r="B41" s="127"/>
      <c r="C41" s="127"/>
      <c r="D41" s="129"/>
      <c r="E41" s="127"/>
      <c r="F41" s="125"/>
    </row>
    <row r="42" spans="1:6" ht="15.75" x14ac:dyDescent="0.25">
      <c r="A42" s="63" t="s">
        <v>42</v>
      </c>
      <c r="B42" s="71"/>
      <c r="C42" s="71"/>
      <c r="D42" s="65"/>
      <c r="E42" s="65"/>
      <c r="F42" s="66"/>
    </row>
    <row r="43" spans="1:6" ht="30.6" customHeight="1" x14ac:dyDescent="0.25">
      <c r="A43" s="548" t="s">
        <v>157</v>
      </c>
      <c r="B43" s="549"/>
      <c r="C43" s="549"/>
      <c r="D43" s="549"/>
      <c r="E43" s="549"/>
      <c r="F43" s="550"/>
    </row>
    <row r="44" spans="1:6" s="138" customFormat="1" x14ac:dyDescent="0.25">
      <c r="A44" s="81"/>
      <c r="B44" s="81"/>
      <c r="C44" s="81"/>
      <c r="D44" s="81"/>
      <c r="E44" s="81"/>
      <c r="F44" s="81"/>
    </row>
    <row r="45" spans="1:6" ht="15.75" x14ac:dyDescent="0.25">
      <c r="A45" s="63" t="s">
        <v>44</v>
      </c>
      <c r="B45" s="71"/>
      <c r="C45" s="71"/>
      <c r="D45" s="65"/>
      <c r="E45" s="65"/>
      <c r="F45" s="66"/>
    </row>
    <row r="46" spans="1:6" ht="36" x14ac:dyDescent="0.25">
      <c r="A46" s="76" t="s">
        <v>28</v>
      </c>
      <c r="B46" s="251" t="s">
        <v>314</v>
      </c>
      <c r="C46" s="68" t="s">
        <v>25</v>
      </c>
      <c r="D46" s="69" t="s">
        <v>30</v>
      </c>
      <c r="E46" s="70" t="s">
        <v>26</v>
      </c>
      <c r="F46" s="199" t="s">
        <v>27</v>
      </c>
    </row>
    <row r="47" spans="1:6" s="133" customFormat="1" ht="28.9" customHeight="1" x14ac:dyDescent="0.25">
      <c r="A47" s="190"/>
      <c r="B47" s="303" t="e">
        <f>B31</f>
        <v>#N/A</v>
      </c>
      <c r="C47" s="242">
        <f t="shared" ref="C47:F47" si="0">C31</f>
        <v>0</v>
      </c>
      <c r="D47" s="282" t="e">
        <f t="shared" si="0"/>
        <v>#N/A</v>
      </c>
      <c r="E47" s="282" t="e">
        <f t="shared" si="0"/>
        <v>#N/A</v>
      </c>
      <c r="F47" s="369">
        <f t="shared" si="0"/>
        <v>0</v>
      </c>
    </row>
    <row r="48" spans="1:6" s="138" customFormat="1" ht="28.9" customHeight="1" x14ac:dyDescent="0.25">
      <c r="A48" s="190"/>
      <c r="B48" s="303" t="e">
        <f t="shared" ref="B48:F48" si="1">B32</f>
        <v>#N/A</v>
      </c>
      <c r="C48" s="242">
        <f t="shared" si="1"/>
        <v>0</v>
      </c>
      <c r="D48" s="282" t="e">
        <f t="shared" si="1"/>
        <v>#N/A</v>
      </c>
      <c r="E48" s="282" t="e">
        <f t="shared" si="1"/>
        <v>#N/A</v>
      </c>
      <c r="F48" s="369">
        <f t="shared" si="1"/>
        <v>0</v>
      </c>
    </row>
    <row r="49" spans="1:9" s="138" customFormat="1" ht="28.9" customHeight="1" x14ac:dyDescent="0.25">
      <c r="A49" s="190"/>
      <c r="B49" s="303" t="e">
        <f t="shared" ref="B49:F49" si="2">B33</f>
        <v>#N/A</v>
      </c>
      <c r="C49" s="242">
        <f t="shared" si="2"/>
        <v>0</v>
      </c>
      <c r="D49" s="282" t="e">
        <f t="shared" si="2"/>
        <v>#N/A</v>
      </c>
      <c r="E49" s="282" t="e">
        <f t="shared" si="2"/>
        <v>#N/A</v>
      </c>
      <c r="F49" s="369">
        <f t="shared" si="2"/>
        <v>0</v>
      </c>
    </row>
    <row r="50" spans="1:9" s="189" customFormat="1" ht="28.9" customHeight="1" x14ac:dyDescent="0.25">
      <c r="A50" s="190"/>
      <c r="B50" s="303" t="e">
        <f t="shared" ref="B50:F50" si="3">B34</f>
        <v>#N/A</v>
      </c>
      <c r="C50" s="242">
        <f t="shared" si="3"/>
        <v>0</v>
      </c>
      <c r="D50" s="282" t="e">
        <f t="shared" si="3"/>
        <v>#N/A</v>
      </c>
      <c r="E50" s="282" t="e">
        <f t="shared" si="3"/>
        <v>#N/A</v>
      </c>
      <c r="F50" s="369">
        <f t="shared" si="3"/>
        <v>0</v>
      </c>
    </row>
    <row r="51" spans="1:9" s="189" customFormat="1" ht="28.9" customHeight="1" x14ac:dyDescent="0.25">
      <c r="A51" s="190"/>
      <c r="B51" s="303" t="e">
        <f t="shared" ref="B51:F51" si="4">B35</f>
        <v>#N/A</v>
      </c>
      <c r="C51" s="242">
        <f t="shared" si="4"/>
        <v>0</v>
      </c>
      <c r="D51" s="282" t="e">
        <f t="shared" si="4"/>
        <v>#N/A</v>
      </c>
      <c r="E51" s="282" t="e">
        <f t="shared" si="4"/>
        <v>#N/A</v>
      </c>
      <c r="F51" s="369">
        <f t="shared" si="4"/>
        <v>0</v>
      </c>
    </row>
    <row r="52" spans="1:9" s="189" customFormat="1" ht="28.9" customHeight="1" x14ac:dyDescent="0.25">
      <c r="A52" s="190"/>
      <c r="B52" s="303" t="e">
        <f t="shared" ref="B52:F52" si="5">B36</f>
        <v>#N/A</v>
      </c>
      <c r="C52" s="242">
        <f t="shared" si="5"/>
        <v>0</v>
      </c>
      <c r="D52" s="282" t="e">
        <f t="shared" si="5"/>
        <v>#N/A</v>
      </c>
      <c r="E52" s="282" t="e">
        <f t="shared" si="5"/>
        <v>#N/A</v>
      </c>
      <c r="F52" s="369">
        <f t="shared" si="5"/>
        <v>0</v>
      </c>
    </row>
    <row r="53" spans="1:9" s="189" customFormat="1" ht="28.9" customHeight="1" x14ac:dyDescent="0.25">
      <c r="A53" s="190"/>
      <c r="B53" s="303" t="e">
        <f t="shared" ref="B53:F53" si="6">B37</f>
        <v>#N/A</v>
      </c>
      <c r="C53" s="242">
        <f t="shared" si="6"/>
        <v>0</v>
      </c>
      <c r="D53" s="282" t="e">
        <f t="shared" si="6"/>
        <v>#N/A</v>
      </c>
      <c r="E53" s="282" t="e">
        <f t="shared" si="6"/>
        <v>#N/A</v>
      </c>
      <c r="F53" s="369">
        <f t="shared" si="6"/>
        <v>0</v>
      </c>
    </row>
    <row r="54" spans="1:9" s="189" customFormat="1" ht="28.9" customHeight="1" x14ac:dyDescent="0.25">
      <c r="A54" s="190"/>
      <c r="B54" s="303" t="e">
        <f t="shared" ref="B54:F54" si="7">B38</f>
        <v>#N/A</v>
      </c>
      <c r="C54" s="242">
        <f t="shared" si="7"/>
        <v>0</v>
      </c>
      <c r="D54" s="282" t="e">
        <f t="shared" si="7"/>
        <v>#N/A</v>
      </c>
      <c r="E54" s="282" t="e">
        <f t="shared" si="7"/>
        <v>#N/A</v>
      </c>
      <c r="F54" s="369">
        <f t="shared" si="7"/>
        <v>0</v>
      </c>
    </row>
    <row r="55" spans="1:9" s="189" customFormat="1" ht="28.9" customHeight="1" x14ac:dyDescent="0.25">
      <c r="A55" s="190"/>
      <c r="B55" s="303" t="e">
        <f t="shared" ref="B55:F55" si="8">B39</f>
        <v>#N/A</v>
      </c>
      <c r="C55" s="242">
        <f t="shared" si="8"/>
        <v>0</v>
      </c>
      <c r="D55" s="282" t="e">
        <f t="shared" si="8"/>
        <v>#N/A</v>
      </c>
      <c r="E55" s="282" t="e">
        <f t="shared" si="8"/>
        <v>#N/A</v>
      </c>
      <c r="F55" s="369">
        <f t="shared" si="8"/>
        <v>0</v>
      </c>
    </row>
    <row r="56" spans="1:9" s="189" customFormat="1" ht="28.9" customHeight="1" x14ac:dyDescent="0.25">
      <c r="A56" s="190"/>
      <c r="B56" s="303" t="e">
        <f t="shared" ref="B56:F56" si="9">B40</f>
        <v>#N/A</v>
      </c>
      <c r="C56" s="242">
        <f t="shared" si="9"/>
        <v>0</v>
      </c>
      <c r="D56" s="282" t="e">
        <f t="shared" si="9"/>
        <v>#N/A</v>
      </c>
      <c r="E56" s="282" t="e">
        <f t="shared" si="9"/>
        <v>#N/A</v>
      </c>
      <c r="F56" s="369">
        <f t="shared" si="9"/>
        <v>0</v>
      </c>
    </row>
    <row r="57" spans="1:9" s="189" customFormat="1" x14ac:dyDescent="0.25">
      <c r="A57" s="193"/>
      <c r="B57" s="193"/>
      <c r="C57" s="193"/>
      <c r="D57" s="193"/>
      <c r="E57" s="193"/>
      <c r="F57" s="193"/>
    </row>
    <row r="58" spans="1:9" s="189" customFormat="1" ht="15.75" x14ac:dyDescent="0.25">
      <c r="A58" s="195" t="s">
        <v>158</v>
      </c>
      <c r="B58" s="201"/>
      <c r="C58" s="201"/>
      <c r="D58" s="196"/>
      <c r="E58" s="196"/>
      <c r="F58" s="197"/>
    </row>
    <row r="59" spans="1:9" s="189" customFormat="1" ht="29.45" customHeight="1" x14ac:dyDescent="0.25">
      <c r="A59" s="548" t="s">
        <v>407</v>
      </c>
      <c r="B59" s="549"/>
      <c r="C59" s="549"/>
      <c r="D59" s="549"/>
      <c r="E59" s="549"/>
      <c r="F59" s="550"/>
    </row>
    <row r="60" spans="1:9" s="138" customFormat="1" ht="36" x14ac:dyDescent="0.25">
      <c r="A60" s="251" t="s">
        <v>28</v>
      </c>
      <c r="B60" s="251" t="s">
        <v>314</v>
      </c>
      <c r="C60" s="198" t="s">
        <v>25</v>
      </c>
      <c r="D60" s="199" t="s">
        <v>30</v>
      </c>
      <c r="E60" s="200" t="s">
        <v>26</v>
      </c>
      <c r="F60" s="199" t="s">
        <v>27</v>
      </c>
    </row>
    <row r="61" spans="1:9" s="189" customFormat="1" ht="28.9" customHeight="1" x14ac:dyDescent="0.25">
      <c r="A61" s="190">
        <f>A47</f>
        <v>0</v>
      </c>
      <c r="B61" s="303" t="e">
        <f t="shared" ref="B61:F61" si="10">B47</f>
        <v>#N/A</v>
      </c>
      <c r="C61" s="190">
        <f t="shared" si="10"/>
        <v>0</v>
      </c>
      <c r="D61" s="282" t="e">
        <f t="shared" si="10"/>
        <v>#N/A</v>
      </c>
      <c r="E61" s="282" t="e">
        <f t="shared" si="10"/>
        <v>#N/A</v>
      </c>
      <c r="F61" s="369">
        <f t="shared" si="10"/>
        <v>0</v>
      </c>
    </row>
    <row r="62" spans="1:9" s="189" customFormat="1" ht="30" customHeight="1" x14ac:dyDescent="0.25">
      <c r="A62" s="551" t="s">
        <v>357</v>
      </c>
      <c r="B62" s="551"/>
      <c r="C62" s="551"/>
      <c r="D62" s="551"/>
      <c r="E62" s="552" t="s">
        <v>159</v>
      </c>
      <c r="F62" s="553"/>
      <c r="H62" s="189" t="s">
        <v>159</v>
      </c>
      <c r="I62" s="203" t="s">
        <v>161</v>
      </c>
    </row>
    <row r="63" spans="1:9" s="189" customFormat="1" ht="27.6" customHeight="1" x14ac:dyDescent="0.25">
      <c r="A63" s="551" t="s">
        <v>163</v>
      </c>
      <c r="B63" s="551"/>
      <c r="C63" s="551"/>
      <c r="D63" s="551"/>
      <c r="E63" s="554" t="s">
        <v>161</v>
      </c>
      <c r="F63" s="553"/>
      <c r="H63" s="189" t="s">
        <v>162</v>
      </c>
      <c r="I63" s="203" t="s">
        <v>181</v>
      </c>
    </row>
    <row r="64" spans="1:9" s="189" customFormat="1" x14ac:dyDescent="0.25">
      <c r="H64" s="189" t="s">
        <v>160</v>
      </c>
    </row>
    <row r="65" spans="1:6" ht="15.75" x14ac:dyDescent="0.25">
      <c r="A65" s="243" t="s">
        <v>293</v>
      </c>
      <c r="B65" s="65"/>
      <c r="C65" s="65"/>
      <c r="D65" s="65"/>
      <c r="E65" s="65"/>
      <c r="F65" s="66"/>
    </row>
    <row r="66" spans="1:6" x14ac:dyDescent="0.25">
      <c r="A66" s="288" t="s">
        <v>183</v>
      </c>
      <c r="B66" s="493" t="s">
        <v>294</v>
      </c>
      <c r="C66" s="493"/>
      <c r="D66" s="493"/>
      <c r="E66" s="531" t="s">
        <v>354</v>
      </c>
      <c r="F66" s="532"/>
    </row>
    <row r="67" spans="1:6" ht="45.75" customHeight="1" x14ac:dyDescent="0.25">
      <c r="A67" s="89">
        <f t="shared" ref="A67:A72" si="11">A18</f>
        <v>1</v>
      </c>
      <c r="B67" s="514" t="str">
        <f t="shared" ref="B67:B72" si="12">B18</f>
        <v>Mgr. Štěpán Mátl</v>
      </c>
      <c r="C67" s="515"/>
      <c r="D67" s="516"/>
      <c r="E67" s="514"/>
      <c r="F67" s="516"/>
    </row>
    <row r="68" spans="1:6" ht="45.75" customHeight="1" x14ac:dyDescent="0.25">
      <c r="A68" s="128">
        <f t="shared" si="11"/>
        <v>2</v>
      </c>
      <c r="B68" s="514" t="str">
        <f t="shared" si="12"/>
        <v>Ing. Jan Kratochvíl</v>
      </c>
      <c r="C68" s="515"/>
      <c r="D68" s="516"/>
      <c r="E68" s="514"/>
      <c r="F68" s="516"/>
    </row>
    <row r="69" spans="1:6" ht="45.75" customHeight="1" x14ac:dyDescent="0.25">
      <c r="A69" s="128">
        <f t="shared" si="11"/>
        <v>3</v>
      </c>
      <c r="B69" s="514" t="str">
        <f t="shared" si="12"/>
        <v>Gabriela Langerová</v>
      </c>
      <c r="C69" s="515"/>
      <c r="D69" s="516"/>
      <c r="E69" s="514"/>
      <c r="F69" s="516"/>
    </row>
    <row r="70" spans="1:6" ht="45.75" customHeight="1" x14ac:dyDescent="0.25">
      <c r="A70" s="128">
        <f t="shared" si="11"/>
        <v>5</v>
      </c>
      <c r="B70" s="514" t="str">
        <f t="shared" si="12"/>
        <v>Mgr. Kateřina Sladká, MBA</v>
      </c>
      <c r="C70" s="515"/>
      <c r="D70" s="516"/>
      <c r="E70" s="514"/>
      <c r="F70" s="516"/>
    </row>
    <row r="71" spans="1:6" ht="45.75" customHeight="1" x14ac:dyDescent="0.25">
      <c r="A71" s="128">
        <f t="shared" si="11"/>
        <v>6</v>
      </c>
      <c r="B71" s="514" t="str">
        <f t="shared" si="12"/>
        <v>Ing. Tomáš Linda</v>
      </c>
      <c r="C71" s="515"/>
      <c r="D71" s="516"/>
      <c r="E71" s="514"/>
      <c r="F71" s="516"/>
    </row>
    <row r="72" spans="1:6" s="281" customFormat="1" ht="45.75" customHeight="1" x14ac:dyDescent="0.25">
      <c r="A72" s="128">
        <f t="shared" si="11"/>
        <v>8</v>
      </c>
      <c r="B72" s="514" t="str">
        <f t="shared" si="12"/>
        <v>Ing. Zdeněk Kratochvíl</v>
      </c>
      <c r="C72" s="515"/>
      <c r="D72" s="516"/>
      <c r="E72" s="514"/>
      <c r="F72" s="516"/>
    </row>
  </sheetData>
  <autoFilter ref="A46:F56" xr:uid="{00000000-0009-0000-0000-000008000000}"/>
  <mergeCells count="41">
    <mergeCell ref="B72:D72"/>
    <mergeCell ref="E72:F72"/>
    <mergeCell ref="A1:F1"/>
    <mergeCell ref="B18:D18"/>
    <mergeCell ref="B19:D19"/>
    <mergeCell ref="B17:D17"/>
    <mergeCell ref="E14:F14"/>
    <mergeCell ref="B6:D6"/>
    <mergeCell ref="E7:F7"/>
    <mergeCell ref="D12:F12"/>
    <mergeCell ref="E13:F13"/>
    <mergeCell ref="A9:F9"/>
    <mergeCell ref="A10:D10"/>
    <mergeCell ref="E10:F10"/>
    <mergeCell ref="D11:F11"/>
    <mergeCell ref="B67:D67"/>
    <mergeCell ref="E69:F69"/>
    <mergeCell ref="A11:C11"/>
    <mergeCell ref="A12:C12"/>
    <mergeCell ref="B20:D20"/>
    <mergeCell ref="B21:D21"/>
    <mergeCell ref="B22:D22"/>
    <mergeCell ref="E66:F66"/>
    <mergeCell ref="E67:F67"/>
    <mergeCell ref="E68:F68"/>
    <mergeCell ref="B70:D70"/>
    <mergeCell ref="E70:F70"/>
    <mergeCell ref="B71:D71"/>
    <mergeCell ref="E71:F71"/>
    <mergeCell ref="B23:D23"/>
    <mergeCell ref="B69:D69"/>
    <mergeCell ref="B68:D68"/>
    <mergeCell ref="B26:D26"/>
    <mergeCell ref="B27:D27"/>
    <mergeCell ref="A59:F59"/>
    <mergeCell ref="A62:D62"/>
    <mergeCell ref="E62:F62"/>
    <mergeCell ref="A63:D63"/>
    <mergeCell ref="E63:F63"/>
    <mergeCell ref="A43:F43"/>
    <mergeCell ref="B66:D66"/>
  </mergeCells>
  <dataValidations disablePrompts="1" count="2">
    <dataValidation type="list" allowBlank="1" showInputMessage="1" showErrorMessage="1" sqref="E63:F63" xr:uid="{00000000-0002-0000-0800-000000000000}">
      <formula1>$I$62:$I$63</formula1>
    </dataValidation>
    <dataValidation type="list" allowBlank="1" showInputMessage="1" showErrorMessage="1" sqref="E62" xr:uid="{00000000-0002-0000-0800-000001000000}">
      <formula1>$H$62:$H$64</formula1>
    </dataValidation>
  </dataValidations>
  <pageMargins left="0.7" right="0.7" top="1.2254901960784315" bottom="0.78740157499999996" header="0.3" footer="0.3"/>
  <pageSetup paperSize="9" orientation="portrait" r:id="rId1"/>
  <headerFooter differentFirst="1">
    <oddFooter>&amp;C&amp;P/&amp;N</oddFooter>
    <firstHeader>&amp;L&amp;G</firstHeader>
    <firstFooter>&amp;C&amp;P/&amp;N</first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69"/>
  <sheetViews>
    <sheetView view="pageLayout" zoomScaleNormal="100" workbookViewId="0">
      <selection activeCell="F18" sqref="F18"/>
    </sheetView>
  </sheetViews>
  <sheetFormatPr defaultColWidth="9.28515625" defaultRowHeight="15" x14ac:dyDescent="0.25"/>
  <cols>
    <col min="1" max="2" width="5" style="138" customWidth="1"/>
    <col min="3" max="3" width="9.28515625" style="138" customWidth="1"/>
    <col min="4" max="4" width="21.42578125" style="138" customWidth="1"/>
    <col min="5" max="5" width="30.7109375" style="138" customWidth="1"/>
    <col min="6" max="6" width="15.7109375" style="138" customWidth="1"/>
    <col min="7" max="16384" width="9.28515625" style="138"/>
  </cols>
  <sheetData>
    <row r="1" spans="1:6" ht="18.75" x14ac:dyDescent="0.25">
      <c r="A1" s="453" t="s">
        <v>126</v>
      </c>
      <c r="B1" s="454"/>
      <c r="C1" s="454"/>
      <c r="D1" s="454"/>
      <c r="E1" s="454"/>
      <c r="F1" s="455"/>
    </row>
    <row r="2" spans="1:6" ht="15.75" x14ac:dyDescent="0.25">
      <c r="A2" s="163" t="s">
        <v>0</v>
      </c>
      <c r="B2" s="164"/>
      <c r="C2" s="164"/>
      <c r="D2" s="165"/>
      <c r="E2" s="165"/>
      <c r="F2" s="166"/>
    </row>
    <row r="3" spans="1:6" ht="15.75" x14ac:dyDescent="0.25">
      <c r="A3" s="147" t="s">
        <v>2</v>
      </c>
      <c r="B3" s="140"/>
      <c r="C3" s="143"/>
      <c r="D3" s="146" t="str">
        <f>'Komise § 42'!D3</f>
        <v>Západočeská univerzita v Plzni</v>
      </c>
      <c r="E3" s="140"/>
      <c r="F3" s="143"/>
    </row>
    <row r="4" spans="1:6" ht="15.75" x14ac:dyDescent="0.25">
      <c r="A4" s="147" t="s">
        <v>3</v>
      </c>
      <c r="B4" s="140"/>
      <c r="C4" s="143"/>
      <c r="D4" s="139">
        <f>'Komise § 42'!D4</f>
        <v>49777513</v>
      </c>
      <c r="E4" s="141"/>
      <c r="F4" s="144"/>
    </row>
    <row r="5" spans="1:6" ht="15.75" customHeight="1" x14ac:dyDescent="0.25">
      <c r="A5" s="150" t="s">
        <v>4</v>
      </c>
      <c r="B5" s="145"/>
      <c r="C5" s="142"/>
      <c r="D5" s="151" t="str">
        <f>'Komise § 42'!D5</f>
        <v>Univerzitní 8, 301 00 Plzeň</v>
      </c>
      <c r="E5" s="145"/>
      <c r="F5" s="142"/>
    </row>
    <row r="6" spans="1:6" x14ac:dyDescent="0.25">
      <c r="A6" s="148" t="s">
        <v>34</v>
      </c>
      <c r="B6" s="456" t="str">
        <f>'Komise § 42'!B6:D6</f>
        <v>Mgr. Štěpán Mátl</v>
      </c>
      <c r="C6" s="456"/>
      <c r="D6" s="456"/>
      <c r="E6" s="152" t="s">
        <v>36</v>
      </c>
      <c r="F6" s="169">
        <f>'Komise § 42'!F6</f>
        <v>377631012</v>
      </c>
    </row>
    <row r="7" spans="1:6" x14ac:dyDescent="0.25">
      <c r="A7" s="328"/>
      <c r="B7" s="329"/>
      <c r="C7" s="329"/>
      <c r="D7" s="322" t="s">
        <v>346</v>
      </c>
      <c r="E7" s="510" t="str">
        <f>'Komise § 42'!E7:F7</f>
        <v>smatl@rek.zcu.cz</v>
      </c>
      <c r="F7" s="482"/>
    </row>
    <row r="8" spans="1:6" ht="15.75" x14ac:dyDescent="0.25">
      <c r="A8" s="163" t="s">
        <v>5</v>
      </c>
      <c r="B8" s="164"/>
      <c r="C8" s="164"/>
      <c r="D8" s="165"/>
      <c r="E8" s="165"/>
      <c r="F8" s="166"/>
    </row>
    <row r="9" spans="1:6" ht="15.75" x14ac:dyDescent="0.25">
      <c r="A9" s="555" t="str">
        <f>'Komise § 42'!A9:F9</f>
        <v>ZU - rekonstrukce Chodské náměstí 1, Plzeň</v>
      </c>
      <c r="B9" s="556"/>
      <c r="C9" s="556"/>
      <c r="D9" s="556"/>
      <c r="E9" s="556"/>
      <c r="F9" s="557"/>
    </row>
    <row r="10" spans="1:6"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291"/>
      <c r="D13" s="153"/>
      <c r="E13" s="508" t="str">
        <f>'Komise § 42'!E13:F13</f>
        <v>Z2024-007867)</v>
      </c>
      <c r="F13" s="509"/>
    </row>
    <row r="14" spans="1:6" x14ac:dyDescent="0.25">
      <c r="A14" s="149" t="s">
        <v>38</v>
      </c>
      <c r="B14" s="149"/>
      <c r="C14" s="291"/>
      <c r="D14" s="153"/>
      <c r="E14" s="508" t="str">
        <f>'Komise § 42'!E14:F14</f>
        <v>P24V00000111</v>
      </c>
      <c r="F14" s="509"/>
    </row>
    <row r="15" spans="1:6" ht="15.75" x14ac:dyDescent="0.25">
      <c r="A15" s="159"/>
      <c r="B15" s="173"/>
      <c r="C15" s="173"/>
      <c r="D15" s="160"/>
      <c r="E15" s="160"/>
      <c r="F15" s="161"/>
    </row>
    <row r="16" spans="1:6" ht="15.75" x14ac:dyDescent="0.25">
      <c r="A16" s="163" t="s">
        <v>127</v>
      </c>
      <c r="B16" s="165"/>
      <c r="C16" s="165"/>
      <c r="D16" s="165"/>
      <c r="E16" s="165"/>
      <c r="F16" s="166"/>
    </row>
    <row r="17" spans="1:6" ht="27" x14ac:dyDescent="0.25">
      <c r="A17" s="251" t="s">
        <v>24</v>
      </c>
      <c r="B17" s="251" t="s">
        <v>314</v>
      </c>
      <c r="C17" s="167" t="s">
        <v>25</v>
      </c>
      <c r="D17" s="168" t="s">
        <v>30</v>
      </c>
      <c r="E17" s="168" t="s">
        <v>26</v>
      </c>
      <c r="F17" s="168" t="s">
        <v>27</v>
      </c>
    </row>
    <row r="18" spans="1:6" ht="28.9" customHeight="1" x14ac:dyDescent="0.25">
      <c r="A18" s="204"/>
      <c r="B18" s="204"/>
      <c r="C18" s="204"/>
      <c r="D18" s="297"/>
      <c r="E18" s="297"/>
      <c r="F18" s="369"/>
    </row>
    <row r="19" spans="1:6" ht="15.75" x14ac:dyDescent="0.25">
      <c r="A19" s="159"/>
      <c r="B19" s="160"/>
      <c r="C19" s="160"/>
      <c r="D19" s="160"/>
      <c r="E19" s="160"/>
      <c r="F19" s="161"/>
    </row>
    <row r="20" spans="1:6" ht="15.75" x14ac:dyDescent="0.25">
      <c r="A20" s="564" t="s">
        <v>77</v>
      </c>
      <c r="B20" s="565"/>
      <c r="C20" s="565"/>
      <c r="D20" s="565"/>
      <c r="E20" s="565"/>
      <c r="F20" s="566"/>
    </row>
    <row r="21" spans="1:6" ht="15.75" x14ac:dyDescent="0.25">
      <c r="A21" s="561" t="s">
        <v>405</v>
      </c>
      <c r="B21" s="562"/>
      <c r="C21" s="562"/>
      <c r="D21" s="562"/>
      <c r="E21" s="562"/>
      <c r="F21" s="563"/>
    </row>
    <row r="22" spans="1:6" s="281" customFormat="1" ht="23.25" customHeight="1" x14ac:dyDescent="0.25">
      <c r="A22" s="567" t="s">
        <v>298</v>
      </c>
      <c r="B22" s="568"/>
      <c r="C22" s="568"/>
      <c r="D22" s="568"/>
      <c r="E22" s="568"/>
      <c r="F22" s="569"/>
    </row>
    <row r="23" spans="1:6" s="281" customFormat="1" x14ac:dyDescent="0.25">
      <c r="A23" s="570" t="s">
        <v>137</v>
      </c>
      <c r="B23" s="571"/>
      <c r="C23" s="571"/>
      <c r="D23" s="571"/>
      <c r="E23" s="571"/>
      <c r="F23" s="572"/>
    </row>
    <row r="24" spans="1:6" s="281" customFormat="1" x14ac:dyDescent="0.25">
      <c r="A24" s="573"/>
      <c r="B24" s="574"/>
      <c r="C24" s="574"/>
      <c r="D24" s="574"/>
      <c r="E24" s="574"/>
      <c r="F24" s="344"/>
    </row>
    <row r="25" spans="1:6" s="281" customFormat="1" ht="16.5" customHeight="1" x14ac:dyDescent="0.25">
      <c r="A25" s="575" t="s">
        <v>128</v>
      </c>
      <c r="B25" s="576"/>
      <c r="C25" s="576"/>
      <c r="D25" s="576"/>
      <c r="E25" s="576"/>
      <c r="F25" s="577"/>
    </row>
    <row r="26" spans="1:6" s="281" customFormat="1" ht="23.25" customHeight="1" x14ac:dyDescent="0.25">
      <c r="A26" s="578" t="s">
        <v>299</v>
      </c>
      <c r="B26" s="579"/>
      <c r="C26" s="579"/>
      <c r="D26" s="579"/>
      <c r="E26" s="579"/>
      <c r="F26" s="580"/>
    </row>
    <row r="27" spans="1:6" s="281" customFormat="1" x14ac:dyDescent="0.25">
      <c r="A27" s="578" t="s">
        <v>139</v>
      </c>
      <c r="B27" s="579"/>
      <c r="C27" s="579"/>
      <c r="D27" s="579"/>
      <c r="E27" s="579"/>
      <c r="F27" s="580"/>
    </row>
    <row r="28" spans="1:6" s="281" customFormat="1" ht="21" customHeight="1" x14ac:dyDescent="0.25">
      <c r="A28" s="578" t="s">
        <v>138</v>
      </c>
      <c r="B28" s="579"/>
      <c r="C28" s="579"/>
      <c r="D28" s="579"/>
      <c r="E28" s="579"/>
      <c r="F28" s="580"/>
    </row>
    <row r="29" spans="1:6" s="281" customFormat="1" ht="39" customHeight="1" x14ac:dyDescent="0.25">
      <c r="A29" s="558" t="s">
        <v>141</v>
      </c>
      <c r="B29" s="559"/>
      <c r="C29" s="559"/>
      <c r="D29" s="559"/>
      <c r="E29" s="559"/>
      <c r="F29" s="560"/>
    </row>
    <row r="30" spans="1:6" s="281" customFormat="1" x14ac:dyDescent="0.25">
      <c r="A30" s="345"/>
      <c r="B30" s="346"/>
      <c r="C30" s="346"/>
      <c r="D30" s="346"/>
      <c r="E30" s="346"/>
      <c r="F30" s="347"/>
    </row>
    <row r="31" spans="1:6" s="281" customFormat="1" ht="51" customHeight="1" x14ac:dyDescent="0.25">
      <c r="A31" s="558" t="s">
        <v>301</v>
      </c>
      <c r="B31" s="559"/>
      <c r="C31" s="559"/>
      <c r="D31" s="559"/>
      <c r="E31" s="559"/>
      <c r="F31" s="560"/>
    </row>
    <row r="32" spans="1:6" s="281" customFormat="1" ht="13.5" customHeight="1" x14ac:dyDescent="0.25">
      <c r="A32" s="345"/>
      <c r="B32" s="346"/>
      <c r="C32" s="346"/>
      <c r="D32" s="346"/>
      <c r="E32" s="346"/>
      <c r="F32" s="347"/>
    </row>
    <row r="33" spans="1:7" s="281" customFormat="1" ht="27" customHeight="1" x14ac:dyDescent="0.25">
      <c r="A33" s="586" t="s">
        <v>302</v>
      </c>
      <c r="B33" s="587"/>
      <c r="C33" s="587"/>
      <c r="D33" s="587"/>
      <c r="E33" s="587"/>
      <c r="F33" s="588"/>
    </row>
    <row r="34" spans="1:7" s="281" customFormat="1" x14ac:dyDescent="0.25">
      <c r="A34" s="342"/>
      <c r="B34" s="343"/>
      <c r="C34" s="343"/>
      <c r="D34" s="343"/>
      <c r="E34" s="343"/>
      <c r="F34" s="343"/>
    </row>
    <row r="35" spans="1:7" ht="15.75" x14ac:dyDescent="0.25">
      <c r="A35" s="561" t="s">
        <v>202</v>
      </c>
      <c r="B35" s="562"/>
      <c r="C35" s="562"/>
      <c r="D35" s="562"/>
      <c r="E35" s="562"/>
      <c r="F35" s="563"/>
    </row>
    <row r="36" spans="1:7" ht="27.6" customHeight="1" x14ac:dyDescent="0.25">
      <c r="A36" s="558" t="s">
        <v>165</v>
      </c>
      <c r="B36" s="559"/>
      <c r="C36" s="559"/>
      <c r="D36" s="559"/>
      <c r="E36" s="559"/>
      <c r="F36" s="560"/>
    </row>
    <row r="37" spans="1:7" ht="28.9" customHeight="1" x14ac:dyDescent="0.25">
      <c r="A37" s="558" t="s">
        <v>166</v>
      </c>
      <c r="B37" s="559"/>
      <c r="C37" s="559"/>
      <c r="D37" s="559"/>
      <c r="E37" s="559"/>
      <c r="F37" s="560"/>
    </row>
    <row r="38" spans="1:7" ht="30.6" customHeight="1" x14ac:dyDescent="0.25">
      <c r="A38" s="558" t="s">
        <v>203</v>
      </c>
      <c r="B38" s="559"/>
      <c r="C38" s="559"/>
      <c r="D38" s="559"/>
      <c r="E38" s="559"/>
      <c r="F38" s="560"/>
    </row>
    <row r="39" spans="1:7" ht="31.15" customHeight="1" x14ac:dyDescent="0.25">
      <c r="A39" s="558" t="s">
        <v>300</v>
      </c>
      <c r="B39" s="559"/>
      <c r="C39" s="559"/>
      <c r="D39" s="559"/>
      <c r="E39" s="559"/>
      <c r="F39" s="560"/>
    </row>
    <row r="40" spans="1:7" ht="14.45" customHeight="1" x14ac:dyDescent="0.25">
      <c r="A40" s="582" t="s">
        <v>167</v>
      </c>
      <c r="B40" s="582"/>
      <c r="C40" s="582"/>
      <c r="D40" s="582"/>
      <c r="E40" s="582"/>
      <c r="F40" s="582"/>
    </row>
    <row r="41" spans="1:7" x14ac:dyDescent="0.25">
      <c r="A41" s="581" t="s">
        <v>168</v>
      </c>
      <c r="B41" s="581"/>
      <c r="C41" s="581"/>
      <c r="D41" s="581"/>
      <c r="E41" s="581"/>
      <c r="F41" s="581"/>
    </row>
    <row r="42" spans="1:7" x14ac:dyDescent="0.25">
      <c r="A42" s="583" t="s">
        <v>169</v>
      </c>
      <c r="B42" s="583"/>
      <c r="C42" s="583"/>
      <c r="D42" s="583"/>
      <c r="E42" s="583"/>
      <c r="F42" s="583"/>
    </row>
    <row r="43" spans="1:7" x14ac:dyDescent="0.25">
      <c r="A43" s="581" t="s">
        <v>170</v>
      </c>
      <c r="B43" s="581"/>
      <c r="C43" s="581"/>
      <c r="D43" s="581"/>
      <c r="E43" s="581"/>
      <c r="F43" s="581"/>
    </row>
    <row r="44" spans="1:7" ht="28.9" customHeight="1" x14ac:dyDescent="0.25">
      <c r="A44" s="581" t="s">
        <v>171</v>
      </c>
      <c r="B44" s="581"/>
      <c r="C44" s="581"/>
      <c r="D44" s="581"/>
      <c r="E44" s="581"/>
      <c r="F44" s="581"/>
    </row>
    <row r="45" spans="1:7" x14ac:dyDescent="0.25">
      <c r="A45" s="581" t="s">
        <v>172</v>
      </c>
      <c r="B45" s="581"/>
      <c r="C45" s="581"/>
      <c r="D45" s="581"/>
      <c r="E45" s="581"/>
      <c r="F45" s="581"/>
    </row>
    <row r="46" spans="1:7" s="241" customFormat="1" x14ac:dyDescent="0.25">
      <c r="A46" s="277"/>
      <c r="B46" s="278"/>
      <c r="C46" s="278"/>
      <c r="D46" s="278"/>
      <c r="E46" s="278"/>
      <c r="F46" s="279"/>
    </row>
    <row r="47" spans="1:7" s="241" customFormat="1" ht="14.45" customHeight="1" x14ac:dyDescent="0.25">
      <c r="A47" s="592" t="s">
        <v>204</v>
      </c>
      <c r="B47" s="593"/>
      <c r="C47" s="593"/>
      <c r="D47" s="593"/>
      <c r="E47" s="593"/>
      <c r="F47" s="593"/>
      <c r="G47" s="591" t="s">
        <v>205</v>
      </c>
    </row>
    <row r="48" spans="1:7" s="241" customFormat="1" ht="44.45" customHeight="1" x14ac:dyDescent="0.25">
      <c r="A48" s="592" t="s">
        <v>297</v>
      </c>
      <c r="B48" s="593"/>
      <c r="C48" s="593"/>
      <c r="D48" s="593"/>
      <c r="E48" s="593"/>
      <c r="F48" s="593"/>
      <c r="G48" s="591"/>
    </row>
    <row r="49" spans="1:9" s="241" customFormat="1" ht="14.45" customHeight="1" x14ac:dyDescent="0.25">
      <c r="A49" s="592" t="s">
        <v>296</v>
      </c>
      <c r="B49" s="593"/>
      <c r="C49" s="593"/>
      <c r="D49" s="593"/>
      <c r="E49" s="593"/>
      <c r="F49" s="593"/>
      <c r="G49" s="591"/>
    </row>
    <row r="50" spans="1:9" s="241" customFormat="1" ht="42.6" customHeight="1" x14ac:dyDescent="0.25">
      <c r="A50" s="586" t="s">
        <v>140</v>
      </c>
      <c r="B50" s="587"/>
      <c r="C50" s="587"/>
      <c r="D50" s="587"/>
      <c r="E50" s="587"/>
      <c r="F50" s="587"/>
      <c r="G50" s="356"/>
    </row>
    <row r="51" spans="1:9" s="281" customFormat="1" ht="14.45" customHeight="1" x14ac:dyDescent="0.25">
      <c r="A51" s="355"/>
      <c r="B51" s="355"/>
      <c r="C51" s="355"/>
      <c r="D51" s="355"/>
      <c r="E51" s="355"/>
      <c r="F51" s="355"/>
      <c r="G51" s="141"/>
    </row>
    <row r="52" spans="1:9" ht="15.6" customHeight="1" x14ac:dyDescent="0.25">
      <c r="A52" s="564" t="s">
        <v>173</v>
      </c>
      <c r="B52" s="565"/>
      <c r="C52" s="565"/>
      <c r="D52" s="565"/>
      <c r="E52" s="565"/>
      <c r="F52" s="565"/>
      <c r="G52" s="141"/>
    </row>
    <row r="53" spans="1:9" ht="28.15" customHeight="1" x14ac:dyDescent="0.25">
      <c r="A53" s="598" t="s">
        <v>178</v>
      </c>
      <c r="B53" s="599"/>
      <c r="C53" s="599"/>
      <c r="D53" s="599"/>
      <c r="E53" s="599"/>
      <c r="F53" s="599"/>
      <c r="G53" s="141"/>
    </row>
    <row r="54" spans="1:9" ht="41.45" customHeight="1" x14ac:dyDescent="0.25">
      <c r="A54" s="584" t="s">
        <v>174</v>
      </c>
      <c r="B54" s="585"/>
      <c r="C54" s="585"/>
      <c r="D54" s="585"/>
      <c r="E54" s="585"/>
      <c r="F54" s="585"/>
      <c r="G54" s="141"/>
    </row>
    <row r="55" spans="1:9" x14ac:dyDescent="0.25">
      <c r="A55" s="584" t="s">
        <v>175</v>
      </c>
      <c r="B55" s="585"/>
      <c r="C55" s="585"/>
      <c r="D55" s="585"/>
      <c r="E55" s="585"/>
      <c r="F55" s="585"/>
      <c r="G55" s="141"/>
    </row>
    <row r="56" spans="1:9" x14ac:dyDescent="0.25">
      <c r="A56" s="584" t="s">
        <v>176</v>
      </c>
      <c r="B56" s="585"/>
      <c r="C56" s="585"/>
      <c r="D56" s="585"/>
      <c r="E56" s="585"/>
      <c r="F56" s="585"/>
      <c r="G56" s="141"/>
      <c r="H56" s="212"/>
    </row>
    <row r="57" spans="1:9" ht="15.6" customHeight="1" x14ac:dyDescent="0.25">
      <c r="A57" s="596" t="s">
        <v>177</v>
      </c>
      <c r="B57" s="597"/>
      <c r="C57" s="597"/>
      <c r="D57" s="597"/>
      <c r="E57" s="597"/>
      <c r="F57" s="597"/>
      <c r="G57" s="141"/>
    </row>
    <row r="58" spans="1:9" x14ac:dyDescent="0.25">
      <c r="A58" s="592" t="s">
        <v>206</v>
      </c>
      <c r="B58" s="593"/>
      <c r="C58" s="593"/>
      <c r="D58" s="593"/>
      <c r="E58" s="593"/>
      <c r="F58" s="593"/>
      <c r="G58" s="591" t="s">
        <v>205</v>
      </c>
    </row>
    <row r="59" spans="1:9" s="241" customFormat="1" ht="42" customHeight="1" x14ac:dyDescent="0.25">
      <c r="A59" s="592" t="s">
        <v>297</v>
      </c>
      <c r="B59" s="593"/>
      <c r="C59" s="593"/>
      <c r="D59" s="593"/>
      <c r="E59" s="593"/>
      <c r="F59" s="593"/>
      <c r="G59" s="591"/>
    </row>
    <row r="60" spans="1:9" s="241" customFormat="1" x14ac:dyDescent="0.25">
      <c r="A60" s="594" t="s">
        <v>296</v>
      </c>
      <c r="B60" s="595"/>
      <c r="C60" s="595"/>
      <c r="D60" s="595"/>
      <c r="E60" s="595"/>
      <c r="F60" s="595"/>
      <c r="G60" s="591"/>
    </row>
    <row r="61" spans="1:9" s="241" customFormat="1" x14ac:dyDescent="0.25">
      <c r="A61" s="215"/>
      <c r="B61" s="216"/>
      <c r="C61" s="216"/>
      <c r="D61" s="216"/>
      <c r="E61" s="216"/>
      <c r="F61" s="216"/>
    </row>
    <row r="62" spans="1:9" s="241" customFormat="1" ht="14.45" customHeight="1" x14ac:dyDescent="0.25">
      <c r="A62" s="589" t="s">
        <v>303</v>
      </c>
      <c r="B62" s="590"/>
      <c r="C62" s="590"/>
      <c r="D62" s="590"/>
      <c r="E62" s="590"/>
      <c r="F62" s="299" t="e">
        <f>WORKDAY(#REF!,3)</f>
        <v>#REF!</v>
      </c>
    </row>
    <row r="63" spans="1:9" ht="14.45" customHeight="1" x14ac:dyDescent="0.25">
      <c r="A63" s="586" t="s">
        <v>421</v>
      </c>
      <c r="B63" s="587"/>
      <c r="C63" s="587"/>
      <c r="D63" s="587"/>
      <c r="E63" s="587"/>
      <c r="F63" s="588"/>
    </row>
    <row r="64" spans="1:9" s="241" customFormat="1" x14ac:dyDescent="0.25">
      <c r="A64" s="215"/>
      <c r="B64" s="216"/>
      <c r="C64" s="216"/>
      <c r="D64" s="216"/>
      <c r="E64" s="216"/>
      <c r="F64" s="216"/>
      <c r="I64" s="212"/>
    </row>
    <row r="65" spans="1:6" x14ac:dyDescent="0.25">
      <c r="A65" s="141"/>
      <c r="B65" s="141"/>
      <c r="C65" s="141"/>
      <c r="D65" s="157"/>
      <c r="E65" s="141"/>
      <c r="F65" s="141"/>
    </row>
    <row r="66" spans="1:6" x14ac:dyDescent="0.25">
      <c r="A66" s="154"/>
      <c r="B66" s="154"/>
      <c r="C66" s="155"/>
      <c r="D66" s="154"/>
      <c r="E66" s="430" t="s">
        <v>336</v>
      </c>
      <c r="F66" s="430"/>
    </row>
    <row r="67" spans="1:6" x14ac:dyDescent="0.25">
      <c r="E67" s="431" t="str">
        <f>'Komise § 42'!B18</f>
        <v>Mgr. Štěpán Mátl</v>
      </c>
      <c r="F67" s="431"/>
    </row>
    <row r="68" spans="1:6" x14ac:dyDescent="0.25">
      <c r="E68" s="431" t="s">
        <v>367</v>
      </c>
      <c r="F68" s="431"/>
    </row>
    <row r="69" spans="1:6" x14ac:dyDescent="0.25">
      <c r="E69" s="424" t="s">
        <v>41</v>
      </c>
      <c r="F69" s="424"/>
    </row>
  </sheetData>
  <mergeCells count="56">
    <mergeCell ref="A33:F33"/>
    <mergeCell ref="A62:E62"/>
    <mergeCell ref="G47:G49"/>
    <mergeCell ref="A58:F58"/>
    <mergeCell ref="A59:F59"/>
    <mergeCell ref="A60:F60"/>
    <mergeCell ref="G58:G60"/>
    <mergeCell ref="A49:F49"/>
    <mergeCell ref="A50:F50"/>
    <mergeCell ref="A47:F47"/>
    <mergeCell ref="A48:F48"/>
    <mergeCell ref="A55:F55"/>
    <mergeCell ref="A56:F56"/>
    <mergeCell ref="A57:F57"/>
    <mergeCell ref="A52:F52"/>
    <mergeCell ref="A53:F53"/>
    <mergeCell ref="A54:F54"/>
    <mergeCell ref="E67:F67"/>
    <mergeCell ref="E68:F68"/>
    <mergeCell ref="E69:F69"/>
    <mergeCell ref="A63:F63"/>
    <mergeCell ref="E66:F66"/>
    <mergeCell ref="A44:F44"/>
    <mergeCell ref="A45:F45"/>
    <mergeCell ref="A39:F39"/>
    <mergeCell ref="A40:F40"/>
    <mergeCell ref="A41:F41"/>
    <mergeCell ref="A42:F42"/>
    <mergeCell ref="A43:F43"/>
    <mergeCell ref="A38:F38"/>
    <mergeCell ref="A35:F35"/>
    <mergeCell ref="E14:F14"/>
    <mergeCell ref="A20:F20"/>
    <mergeCell ref="A36:F36"/>
    <mergeCell ref="A37:F37"/>
    <mergeCell ref="A21:F21"/>
    <mergeCell ref="A22:F22"/>
    <mergeCell ref="A23:F23"/>
    <mergeCell ref="A24:E24"/>
    <mergeCell ref="A25:F25"/>
    <mergeCell ref="A26:F26"/>
    <mergeCell ref="A27:F27"/>
    <mergeCell ref="A28:F28"/>
    <mergeCell ref="A29:F29"/>
    <mergeCell ref="A31:F31"/>
    <mergeCell ref="E13:F13"/>
    <mergeCell ref="A1:F1"/>
    <mergeCell ref="B6:D6"/>
    <mergeCell ref="E7:F7"/>
    <mergeCell ref="A9:F9"/>
    <mergeCell ref="D12:F12"/>
    <mergeCell ref="A10:D10"/>
    <mergeCell ref="E10:F10"/>
    <mergeCell ref="D11:F11"/>
    <mergeCell ref="A11:C11"/>
    <mergeCell ref="A12:C12"/>
  </mergeCells>
  <pageMargins left="0.7" right="0.7" top="1.2291666666666667" bottom="0.78740157499999996" header="0.3" footer="0.3"/>
  <pageSetup paperSize="9" orientation="portrait" r:id="rId1"/>
  <headerFooter differentFirst="1">
    <firstHeader>&amp;L&amp;G</firstHeader>
    <firstFooter>&amp;C&amp;P/&amp;N</first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5D432-290C-4F01-9636-A01ACBDC9BC9}">
  <dimension ref="A1:F40"/>
  <sheetViews>
    <sheetView view="pageLayout" topLeftCell="A7" zoomScaleNormal="100" workbookViewId="0">
      <selection sqref="A1:F1"/>
    </sheetView>
  </sheetViews>
  <sheetFormatPr defaultColWidth="9.28515625" defaultRowHeight="15" x14ac:dyDescent="0.25"/>
  <cols>
    <col min="1" max="2" width="5" style="281" customWidth="1"/>
    <col min="3" max="3" width="9.28515625" style="281" customWidth="1"/>
    <col min="4" max="4" width="21.42578125" style="281" customWidth="1"/>
    <col min="5" max="5" width="30.7109375" style="281" customWidth="1"/>
    <col min="6" max="6" width="15.7109375" style="281" customWidth="1"/>
    <col min="7" max="16384" width="9.28515625" style="281"/>
  </cols>
  <sheetData>
    <row r="1" spans="1:6" ht="18.75" x14ac:dyDescent="0.25">
      <c r="A1" s="453" t="s">
        <v>452</v>
      </c>
      <c r="B1" s="454"/>
      <c r="C1" s="454"/>
      <c r="D1" s="454"/>
      <c r="E1" s="454"/>
      <c r="F1" s="455"/>
    </row>
    <row r="2" spans="1:6" ht="15.75" x14ac:dyDescent="0.25">
      <c r="A2" s="243" t="s">
        <v>0</v>
      </c>
      <c r="B2" s="164"/>
      <c r="C2" s="164"/>
      <c r="D2" s="244"/>
      <c r="E2" s="244"/>
      <c r="F2" s="245"/>
    </row>
    <row r="3" spans="1:6" ht="15.75" x14ac:dyDescent="0.25">
      <c r="A3" s="94" t="s">
        <v>2</v>
      </c>
      <c r="B3" s="95"/>
      <c r="C3" s="96"/>
      <c r="D3" s="97" t="str">
        <f>'Komise § 42'!D3</f>
        <v>Západočeská univerzita v Plzni</v>
      </c>
      <c r="E3" s="95"/>
      <c r="F3" s="96"/>
    </row>
    <row r="4" spans="1:6" ht="15.75" x14ac:dyDescent="0.25">
      <c r="A4" s="94" t="s">
        <v>3</v>
      </c>
      <c r="B4" s="95"/>
      <c r="C4" s="96"/>
      <c r="D4" s="98">
        <f>'Komise § 42'!D4</f>
        <v>49777513</v>
      </c>
      <c r="E4" s="99"/>
      <c r="F4" s="100"/>
    </row>
    <row r="5" spans="1:6" ht="15.75" customHeight="1" x14ac:dyDescent="0.25">
      <c r="A5" s="101" t="s">
        <v>4</v>
      </c>
      <c r="B5" s="102"/>
      <c r="C5" s="103"/>
      <c r="D5" s="151" t="str">
        <f>'Komise § 42'!D5</f>
        <v>Univerzitní 8, 301 00 Plzeň</v>
      </c>
      <c r="E5" s="102"/>
      <c r="F5" s="103"/>
    </row>
    <row r="6" spans="1:6" x14ac:dyDescent="0.25">
      <c r="A6" s="104" t="s">
        <v>34</v>
      </c>
      <c r="B6" s="600" t="str">
        <f>'Komise § 42'!B6:D6</f>
        <v>Mgr. Štěpán Mátl</v>
      </c>
      <c r="C6" s="600"/>
      <c r="D6" s="600"/>
      <c r="E6" s="105" t="s">
        <v>36</v>
      </c>
      <c r="F6" s="106">
        <f>'Komise § 42'!F6</f>
        <v>377631012</v>
      </c>
    </row>
    <row r="7" spans="1:6" x14ac:dyDescent="0.25">
      <c r="A7" s="328"/>
      <c r="B7" s="373"/>
      <c r="C7" s="373"/>
      <c r="D7" s="374" t="s">
        <v>346</v>
      </c>
      <c r="E7" s="601" t="str">
        <f>'Komise § 42'!E7:F7</f>
        <v>smatl@rek.zcu.cz</v>
      </c>
      <c r="F7" s="602"/>
    </row>
    <row r="8" spans="1:6" ht="15.75" x14ac:dyDescent="0.25">
      <c r="A8" s="243" t="s">
        <v>5</v>
      </c>
      <c r="B8" s="164"/>
      <c r="C8" s="164"/>
      <c r="D8" s="244"/>
      <c r="E8" s="244"/>
      <c r="F8" s="245"/>
    </row>
    <row r="9" spans="1:6" ht="15.75" x14ac:dyDescent="0.25">
      <c r="A9" s="555" t="str">
        <f>'Komise § 42'!A9:F9</f>
        <v>ZU - rekonstrukce Chodské náměstí 1, Plzeň</v>
      </c>
      <c r="B9" s="556"/>
      <c r="C9" s="556"/>
      <c r="D9" s="556"/>
      <c r="E9" s="556"/>
      <c r="F9" s="557"/>
    </row>
    <row r="10" spans="1:6"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316"/>
      <c r="D13" s="153"/>
      <c r="E13" s="508" t="str">
        <f>'Komise § 42'!E13:F13</f>
        <v>Z2024-007867)</v>
      </c>
      <c r="F13" s="509"/>
    </row>
    <row r="14" spans="1:6" x14ac:dyDescent="0.25">
      <c r="A14" s="149" t="s">
        <v>38</v>
      </c>
      <c r="B14" s="149"/>
      <c r="C14" s="316"/>
      <c r="D14" s="153"/>
      <c r="E14" s="508" t="str">
        <f>'Komise § 42'!E14:F14</f>
        <v>P24V00000111</v>
      </c>
      <c r="F14" s="509"/>
    </row>
    <row r="15" spans="1:6" ht="10.5" customHeight="1" x14ac:dyDescent="0.25">
      <c r="A15" s="39"/>
      <c r="B15" s="39"/>
      <c r="C15" s="40"/>
      <c r="D15" s="41"/>
      <c r="E15" s="33"/>
      <c r="F15" s="33"/>
    </row>
    <row r="16" spans="1:6" ht="15.75" x14ac:dyDescent="0.25">
      <c r="A16" s="243" t="s">
        <v>32</v>
      </c>
      <c r="B16" s="244"/>
      <c r="C16" s="244"/>
      <c r="D16" s="244"/>
      <c r="E16" s="244"/>
      <c r="F16" s="245"/>
    </row>
    <row r="17" spans="1:6" ht="36" x14ac:dyDescent="0.25">
      <c r="A17" s="251" t="s">
        <v>28</v>
      </c>
      <c r="B17" s="251" t="s">
        <v>314</v>
      </c>
      <c r="C17" s="247" t="s">
        <v>25</v>
      </c>
      <c r="D17" s="248" t="s">
        <v>30</v>
      </c>
      <c r="E17" s="375" t="s">
        <v>26</v>
      </c>
      <c r="F17" s="248" t="s">
        <v>27</v>
      </c>
    </row>
    <row r="18" spans="1:6" ht="28.9" customHeight="1" x14ac:dyDescent="0.25">
      <c r="A18" s="376">
        <f>'Hodnocení § 119'!A61</f>
        <v>0</v>
      </c>
      <c r="B18" s="303" t="e">
        <f>'Hodnocení § 119'!B61</f>
        <v>#N/A</v>
      </c>
      <c r="C18" s="376">
        <f>'Hodnocení § 119'!C61</f>
        <v>0</v>
      </c>
      <c r="D18" s="297" t="e">
        <f>'Hodnocení § 119'!D61</f>
        <v>#N/A</v>
      </c>
      <c r="E18" s="297" t="e">
        <f>'Hodnocení § 119'!E61</f>
        <v>#N/A</v>
      </c>
      <c r="F18" s="305">
        <f>'Hodnocení § 119'!F61</f>
        <v>0</v>
      </c>
    </row>
    <row r="19" spans="1:6" ht="7.5" customHeight="1" x14ac:dyDescent="0.25">
      <c r="A19" s="178"/>
      <c r="B19" s="178"/>
      <c r="C19" s="178"/>
      <c r="D19" s="179"/>
      <c r="E19" s="179"/>
      <c r="F19" s="180"/>
    </row>
    <row r="20" spans="1:6" ht="15.75" customHeight="1" x14ac:dyDescent="0.25">
      <c r="A20" s="564" t="s">
        <v>428</v>
      </c>
      <c r="B20" s="565"/>
      <c r="C20" s="565"/>
      <c r="D20" s="565"/>
      <c r="E20" s="565"/>
      <c r="F20" s="566"/>
    </row>
    <row r="21" spans="1:6" x14ac:dyDescent="0.25">
      <c r="A21" s="612" t="s">
        <v>427</v>
      </c>
      <c r="B21" s="613"/>
      <c r="C21" s="613"/>
      <c r="D21" s="613"/>
      <c r="E21" s="613"/>
      <c r="F21" s="614"/>
    </row>
    <row r="22" spans="1:6" ht="28.5" customHeight="1" x14ac:dyDescent="0.25">
      <c r="A22" s="615" t="s">
        <v>445</v>
      </c>
      <c r="B22" s="616"/>
      <c r="C22" s="616"/>
      <c r="D22" s="616"/>
      <c r="E22" s="616"/>
      <c r="F22" s="617"/>
    </row>
    <row r="23" spans="1:6" ht="30" customHeight="1" x14ac:dyDescent="0.25">
      <c r="A23" s="606" t="s">
        <v>442</v>
      </c>
      <c r="B23" s="607"/>
      <c r="C23" s="607"/>
      <c r="D23" s="607"/>
      <c r="E23" s="607"/>
      <c r="F23" s="608"/>
    </row>
    <row r="24" spans="1:6" ht="15.75" customHeight="1" x14ac:dyDescent="0.25">
      <c r="A24" s="606" t="s">
        <v>434</v>
      </c>
      <c r="B24" s="607"/>
      <c r="C24" s="607"/>
      <c r="D24" s="607"/>
      <c r="E24" s="607"/>
      <c r="F24" s="608"/>
    </row>
    <row r="25" spans="1:6" ht="30" customHeight="1" x14ac:dyDescent="0.25">
      <c r="A25" s="603" t="s">
        <v>446</v>
      </c>
      <c r="B25" s="604"/>
      <c r="C25" s="604"/>
      <c r="D25" s="604"/>
      <c r="E25" s="604"/>
      <c r="F25" s="605"/>
    </row>
    <row r="26" spans="1:6" ht="4.5" customHeight="1" x14ac:dyDescent="0.25"/>
    <row r="27" spans="1:6" ht="15.75" customHeight="1" x14ac:dyDescent="0.25">
      <c r="A27" s="564" t="s">
        <v>438</v>
      </c>
      <c r="B27" s="565"/>
      <c r="C27" s="565"/>
      <c r="D27" s="565"/>
      <c r="E27" s="565"/>
      <c r="F27" s="566"/>
    </row>
    <row r="28" spans="1:6" x14ac:dyDescent="0.25">
      <c r="A28" s="612" t="s">
        <v>447</v>
      </c>
      <c r="B28" s="613"/>
      <c r="C28" s="613"/>
      <c r="D28" s="613"/>
      <c r="E28" s="613"/>
      <c r="F28" s="614"/>
    </row>
    <row r="29" spans="1:6" ht="30" customHeight="1" x14ac:dyDescent="0.25">
      <c r="A29" s="615" t="s">
        <v>448</v>
      </c>
      <c r="B29" s="616"/>
      <c r="C29" s="616"/>
      <c r="D29" s="616"/>
      <c r="E29" s="616"/>
      <c r="F29" s="617"/>
    </row>
    <row r="30" spans="1:6" ht="30" customHeight="1" x14ac:dyDescent="0.25">
      <c r="A30" s="606" t="s">
        <v>442</v>
      </c>
      <c r="B30" s="607"/>
      <c r="C30" s="607"/>
      <c r="D30" s="607"/>
      <c r="E30" s="607"/>
      <c r="F30" s="608"/>
    </row>
    <row r="31" spans="1:6" ht="15" customHeight="1" x14ac:dyDescent="0.25">
      <c r="A31" s="606" t="s">
        <v>434</v>
      </c>
      <c r="B31" s="607"/>
      <c r="C31" s="607"/>
      <c r="D31" s="607"/>
      <c r="E31" s="607"/>
      <c r="F31" s="608"/>
    </row>
    <row r="32" spans="1:6" ht="30" customHeight="1" x14ac:dyDescent="0.25">
      <c r="A32" s="603" t="s">
        <v>449</v>
      </c>
      <c r="B32" s="604"/>
      <c r="C32" s="604"/>
      <c r="D32" s="604"/>
      <c r="E32" s="604"/>
      <c r="F32" s="605"/>
    </row>
    <row r="33" spans="1:6" ht="9.75" customHeight="1" x14ac:dyDescent="0.25">
      <c r="A33" s="377"/>
      <c r="B33" s="377"/>
      <c r="C33" s="377"/>
      <c r="D33" s="377"/>
      <c r="E33" s="377"/>
      <c r="F33" s="377"/>
    </row>
    <row r="34" spans="1:6" x14ac:dyDescent="0.25">
      <c r="A34" s="156" t="s">
        <v>53</v>
      </c>
      <c r="B34" s="140"/>
      <c r="C34" s="143"/>
      <c r="D34" s="609" t="s">
        <v>450</v>
      </c>
      <c r="E34" s="610"/>
      <c r="F34" s="611"/>
    </row>
    <row r="35" spans="1:6" x14ac:dyDescent="0.25">
      <c r="D35" s="609" t="s">
        <v>451</v>
      </c>
      <c r="E35" s="610"/>
      <c r="F35" s="611"/>
    </row>
    <row r="36" spans="1:6" x14ac:dyDescent="0.25">
      <c r="D36" s="387"/>
      <c r="E36" s="387"/>
      <c r="F36" s="387"/>
    </row>
    <row r="37" spans="1:6" x14ac:dyDescent="0.25">
      <c r="E37" s="430" t="s">
        <v>336</v>
      </c>
      <c r="F37" s="430"/>
    </row>
    <row r="38" spans="1:6" x14ac:dyDescent="0.25">
      <c r="E38" s="431" t="s">
        <v>35</v>
      </c>
      <c r="F38" s="431"/>
    </row>
    <row r="39" spans="1:6" x14ac:dyDescent="0.25">
      <c r="E39" s="431" t="s">
        <v>367</v>
      </c>
      <c r="F39" s="431"/>
    </row>
    <row r="40" spans="1:6" x14ac:dyDescent="0.25">
      <c r="E40" s="424" t="s">
        <v>41</v>
      </c>
      <c r="F40" s="424"/>
    </row>
  </sheetData>
  <mergeCells count="30">
    <mergeCell ref="D35:F35"/>
    <mergeCell ref="E38:F38"/>
    <mergeCell ref="E39:F39"/>
    <mergeCell ref="E40:F40"/>
    <mergeCell ref="E37:F37"/>
    <mergeCell ref="E14:F14"/>
    <mergeCell ref="A22:F22"/>
    <mergeCell ref="A20:F20"/>
    <mergeCell ref="A21:F21"/>
    <mergeCell ref="A24:F24"/>
    <mergeCell ref="A23:F23"/>
    <mergeCell ref="A25:F25"/>
    <mergeCell ref="A30:F30"/>
    <mergeCell ref="D34:F34"/>
    <mergeCell ref="A27:F27"/>
    <mergeCell ref="A28:F28"/>
    <mergeCell ref="A31:F31"/>
    <mergeCell ref="A29:F29"/>
    <mergeCell ref="A32:F32"/>
    <mergeCell ref="A1:F1"/>
    <mergeCell ref="B6:D6"/>
    <mergeCell ref="E7:F7"/>
    <mergeCell ref="A9:F9"/>
    <mergeCell ref="A10:D10"/>
    <mergeCell ref="E10:F10"/>
    <mergeCell ref="A11:C11"/>
    <mergeCell ref="D11:F11"/>
    <mergeCell ref="A12:C12"/>
    <mergeCell ref="D12:F12"/>
    <mergeCell ref="E13:F13"/>
  </mergeCells>
  <pageMargins left="0.7" right="0.7" top="1.21875" bottom="0.78740157499999996" header="0.3" footer="0.3"/>
  <pageSetup paperSize="9" orientation="portrait" r:id="rId1"/>
  <headerFooter differentFirst="1">
    <firstHeader>&amp;L&amp;G</firstHeader>
    <firstFooter>&amp;C&amp;P/&amp;N</first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3119C-9AFE-4F5B-B47E-F950BEF65C31}">
  <dimension ref="A1:F45"/>
  <sheetViews>
    <sheetView view="pageLayout" topLeftCell="A13" zoomScaleNormal="100" workbookViewId="0">
      <selection activeCell="J34" sqref="J34"/>
    </sheetView>
  </sheetViews>
  <sheetFormatPr defaultColWidth="9.28515625" defaultRowHeight="15" x14ac:dyDescent="0.25"/>
  <cols>
    <col min="1" max="2" width="5" style="281" customWidth="1"/>
    <col min="3" max="3" width="9.28515625" style="281" customWidth="1"/>
    <col min="4" max="4" width="21.42578125" style="281" customWidth="1"/>
    <col min="5" max="5" width="30.7109375" style="281" customWidth="1"/>
    <col min="6" max="6" width="15.7109375" style="281" customWidth="1"/>
    <col min="7" max="16384" width="9.28515625" style="281"/>
  </cols>
  <sheetData>
    <row r="1" spans="1:6" ht="18.75" x14ac:dyDescent="0.25">
      <c r="A1" s="453" t="s">
        <v>452</v>
      </c>
      <c r="B1" s="454"/>
      <c r="C1" s="454"/>
      <c r="D1" s="454"/>
      <c r="E1" s="454"/>
      <c r="F1" s="455"/>
    </row>
    <row r="2" spans="1:6" ht="15.75" x14ac:dyDescent="0.25">
      <c r="A2" s="243" t="s">
        <v>0</v>
      </c>
      <c r="B2" s="164"/>
      <c r="C2" s="164"/>
      <c r="D2" s="244"/>
      <c r="E2" s="244"/>
      <c r="F2" s="245"/>
    </row>
    <row r="3" spans="1:6" ht="15.75" x14ac:dyDescent="0.25">
      <c r="A3" s="94" t="s">
        <v>2</v>
      </c>
      <c r="B3" s="95"/>
      <c r="C3" s="96"/>
      <c r="D3" s="97" t="str">
        <f>'Komise § 42'!D3</f>
        <v>Západočeská univerzita v Plzni</v>
      </c>
      <c r="E3" s="95"/>
      <c r="F3" s="96"/>
    </row>
    <row r="4" spans="1:6" ht="15.75" x14ac:dyDescent="0.25">
      <c r="A4" s="94" t="s">
        <v>3</v>
      </c>
      <c r="B4" s="95"/>
      <c r="C4" s="96"/>
      <c r="D4" s="98">
        <f>'Komise § 42'!D4</f>
        <v>49777513</v>
      </c>
      <c r="E4" s="99"/>
      <c r="F4" s="100"/>
    </row>
    <row r="5" spans="1:6" ht="15.75" customHeight="1" x14ac:dyDescent="0.25">
      <c r="A5" s="101" t="s">
        <v>4</v>
      </c>
      <c r="B5" s="102"/>
      <c r="C5" s="103"/>
      <c r="D5" s="151" t="str">
        <f>'Komise § 42'!D5</f>
        <v>Univerzitní 8, 301 00 Plzeň</v>
      </c>
      <c r="E5" s="102"/>
      <c r="F5" s="103"/>
    </row>
    <row r="6" spans="1:6" x14ac:dyDescent="0.25">
      <c r="A6" s="104" t="s">
        <v>34</v>
      </c>
      <c r="B6" s="600" t="str">
        <f>'Komise § 42'!B6:D6</f>
        <v>Mgr. Štěpán Mátl</v>
      </c>
      <c r="C6" s="600"/>
      <c r="D6" s="600"/>
      <c r="E6" s="105" t="s">
        <v>36</v>
      </c>
      <c r="F6" s="106">
        <f>'Komise § 42'!F6</f>
        <v>377631012</v>
      </c>
    </row>
    <row r="7" spans="1:6" x14ac:dyDescent="0.25">
      <c r="A7" s="328"/>
      <c r="B7" s="379"/>
      <c r="C7" s="379"/>
      <c r="D7" s="380" t="s">
        <v>346</v>
      </c>
      <c r="E7" s="601" t="str">
        <f>'Komise § 42'!E7:F7</f>
        <v>smatl@rek.zcu.cz</v>
      </c>
      <c r="F7" s="602"/>
    </row>
    <row r="8" spans="1:6" ht="15.75" x14ac:dyDescent="0.25">
      <c r="A8" s="243" t="s">
        <v>5</v>
      </c>
      <c r="B8" s="164"/>
      <c r="C8" s="164"/>
      <c r="D8" s="244"/>
      <c r="E8" s="244"/>
      <c r="F8" s="245"/>
    </row>
    <row r="9" spans="1:6" ht="15.75" x14ac:dyDescent="0.25">
      <c r="A9" s="555" t="str">
        <f>'Komise § 42'!A9:F9</f>
        <v>ZU - rekonstrukce Chodské náměstí 1, Plzeň</v>
      </c>
      <c r="B9" s="556"/>
      <c r="C9" s="556"/>
      <c r="D9" s="556"/>
      <c r="E9" s="556"/>
      <c r="F9" s="557"/>
    </row>
    <row r="10" spans="1:6"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316"/>
      <c r="D13" s="153"/>
      <c r="E13" s="508" t="str">
        <f>'Komise § 42'!E13:F13</f>
        <v>Z2024-007867)</v>
      </c>
      <c r="F13" s="509"/>
    </row>
    <row r="14" spans="1:6" x14ac:dyDescent="0.25">
      <c r="A14" s="149" t="s">
        <v>38</v>
      </c>
      <c r="B14" s="149"/>
      <c r="C14" s="316"/>
      <c r="D14" s="153"/>
      <c r="E14" s="508" t="str">
        <f>'Komise § 42'!E14:F14</f>
        <v>P24V00000111</v>
      </c>
      <c r="F14" s="509"/>
    </row>
    <row r="15" spans="1:6" x14ac:dyDescent="0.25">
      <c r="A15" s="39"/>
      <c r="B15" s="39"/>
      <c r="C15" s="40"/>
      <c r="D15" s="41"/>
      <c r="E15" s="33"/>
      <c r="F15" s="33"/>
    </row>
    <row r="16" spans="1:6" ht="15.75" x14ac:dyDescent="0.25">
      <c r="A16" s="243" t="s">
        <v>32</v>
      </c>
      <c r="B16" s="244"/>
      <c r="C16" s="244"/>
      <c r="D16" s="244"/>
      <c r="E16" s="244"/>
      <c r="F16" s="245"/>
    </row>
    <row r="17" spans="1:6" ht="36" x14ac:dyDescent="0.25">
      <c r="A17" s="251" t="s">
        <v>28</v>
      </c>
      <c r="B17" s="251" t="s">
        <v>314</v>
      </c>
      <c r="C17" s="247" t="s">
        <v>25</v>
      </c>
      <c r="D17" s="248" t="s">
        <v>30</v>
      </c>
      <c r="E17" s="381" t="s">
        <v>26</v>
      </c>
      <c r="F17" s="248" t="s">
        <v>27</v>
      </c>
    </row>
    <row r="18" spans="1:6" ht="28.9" customHeight="1" x14ac:dyDescent="0.25">
      <c r="A18" s="382">
        <f>'Hodnocení § 119'!A61</f>
        <v>0</v>
      </c>
      <c r="B18" s="303" t="e">
        <f>'Hodnocení § 119'!B61</f>
        <v>#N/A</v>
      </c>
      <c r="C18" s="382">
        <f>'Hodnocení § 119'!C61</f>
        <v>0</v>
      </c>
      <c r="D18" s="297" t="e">
        <f>'Hodnocení § 119'!D61</f>
        <v>#N/A</v>
      </c>
      <c r="E18" s="297" t="e">
        <f>'Hodnocení § 119'!E61</f>
        <v>#N/A</v>
      </c>
      <c r="F18" s="305">
        <f>'Hodnocení § 119'!F61</f>
        <v>0</v>
      </c>
    </row>
    <row r="19" spans="1:6" x14ac:dyDescent="0.25">
      <c r="A19" s="178"/>
      <c r="B19" s="178"/>
      <c r="C19" s="178"/>
      <c r="D19" s="179"/>
      <c r="E19" s="179"/>
      <c r="F19" s="180"/>
    </row>
    <row r="20" spans="1:6" ht="15.75" customHeight="1" x14ac:dyDescent="0.25">
      <c r="A20" s="564" t="s">
        <v>428</v>
      </c>
      <c r="B20" s="565"/>
      <c r="C20" s="565"/>
      <c r="D20" s="565"/>
      <c r="E20" s="565"/>
      <c r="F20" s="566"/>
    </row>
    <row r="21" spans="1:6" ht="28.5" customHeight="1" x14ac:dyDescent="0.25">
      <c r="A21" s="618" t="s">
        <v>433</v>
      </c>
      <c r="B21" s="619"/>
      <c r="C21" s="619"/>
      <c r="D21" s="619"/>
      <c r="E21" s="619"/>
      <c r="F21" s="620"/>
    </row>
    <row r="22" spans="1:6" ht="28.5" customHeight="1" x14ac:dyDescent="0.25">
      <c r="A22" s="621" t="s">
        <v>441</v>
      </c>
      <c r="B22" s="622"/>
      <c r="C22" s="622"/>
      <c r="D22" s="622"/>
      <c r="E22" s="622"/>
      <c r="F22" s="623"/>
    </row>
    <row r="23" spans="1:6" ht="30" customHeight="1" x14ac:dyDescent="0.25">
      <c r="A23" s="624" t="s">
        <v>442</v>
      </c>
      <c r="B23" s="625"/>
      <c r="C23" s="625"/>
      <c r="D23" s="625"/>
      <c r="E23" s="625"/>
      <c r="F23" s="626"/>
    </row>
    <row r="24" spans="1:6" ht="15" customHeight="1" x14ac:dyDescent="0.25">
      <c r="A24" s="624" t="s">
        <v>434</v>
      </c>
      <c r="B24" s="625"/>
      <c r="C24" s="625"/>
      <c r="D24" s="625"/>
      <c r="E24" s="625"/>
      <c r="F24" s="626"/>
    </row>
    <row r="25" spans="1:6" ht="40.5" customHeight="1" x14ac:dyDescent="0.25">
      <c r="A25" s="618" t="s">
        <v>435</v>
      </c>
      <c r="B25" s="619"/>
      <c r="C25" s="619"/>
      <c r="D25" s="619"/>
      <c r="E25" s="619"/>
      <c r="F25" s="620"/>
    </row>
    <row r="26" spans="1:6" ht="27" customHeight="1" x14ac:dyDescent="0.25">
      <c r="A26" s="618" t="s">
        <v>436</v>
      </c>
      <c r="B26" s="619"/>
      <c r="C26" s="619"/>
      <c r="D26" s="619"/>
      <c r="E26" s="619"/>
      <c r="F26" s="620"/>
    </row>
    <row r="27" spans="1:6" ht="25.5" customHeight="1" x14ac:dyDescent="0.25">
      <c r="A27" s="618" t="s">
        <v>437</v>
      </c>
      <c r="B27" s="619"/>
      <c r="C27" s="619"/>
      <c r="D27" s="619"/>
      <c r="E27" s="619"/>
      <c r="F27" s="620"/>
    </row>
    <row r="29" spans="1:6" ht="15.75" customHeight="1" x14ac:dyDescent="0.25">
      <c r="A29" s="564" t="s">
        <v>438</v>
      </c>
      <c r="B29" s="565"/>
      <c r="C29" s="565"/>
      <c r="D29" s="565"/>
      <c r="E29" s="565"/>
      <c r="F29" s="566"/>
    </row>
    <row r="30" spans="1:6" ht="15.75" customHeight="1" x14ac:dyDescent="0.25">
      <c r="A30" s="384"/>
      <c r="B30" s="385"/>
      <c r="C30" s="385"/>
      <c r="D30" s="385"/>
      <c r="E30" s="385"/>
      <c r="F30" s="386"/>
    </row>
    <row r="31" spans="1:6" ht="15.75" customHeight="1" x14ac:dyDescent="0.25">
      <c r="A31" s="384"/>
      <c r="B31" s="385"/>
      <c r="C31" s="385"/>
      <c r="D31" s="385"/>
      <c r="E31" s="385"/>
      <c r="F31" s="386"/>
    </row>
    <row r="32" spans="1:6" ht="15.75" customHeight="1" x14ac:dyDescent="0.25">
      <c r="A32" s="384"/>
      <c r="B32" s="385"/>
      <c r="C32" s="385"/>
      <c r="D32" s="385"/>
      <c r="E32" s="385"/>
      <c r="F32" s="386"/>
    </row>
    <row r="33" spans="1:6" ht="15.75" customHeight="1" x14ac:dyDescent="0.25">
      <c r="A33" s="384"/>
      <c r="B33" s="385"/>
      <c r="C33" s="385"/>
      <c r="D33" s="385"/>
      <c r="E33" s="385"/>
      <c r="F33" s="386"/>
    </row>
    <row r="34" spans="1:6" ht="15.75" customHeight="1" x14ac:dyDescent="0.25">
      <c r="A34" s="384"/>
      <c r="B34" s="385"/>
      <c r="C34" s="385"/>
      <c r="D34" s="385"/>
      <c r="E34" s="385"/>
      <c r="F34" s="386"/>
    </row>
    <row r="35" spans="1:6" ht="15.75" customHeight="1" x14ac:dyDescent="0.25">
      <c r="A35" s="384"/>
      <c r="B35" s="385"/>
      <c r="C35" s="385"/>
      <c r="D35" s="385"/>
      <c r="E35" s="385"/>
      <c r="F35" s="386"/>
    </row>
    <row r="36" spans="1:6" ht="15.75" customHeight="1" x14ac:dyDescent="0.25">
      <c r="A36" s="384"/>
      <c r="B36" s="385"/>
      <c r="C36" s="385"/>
      <c r="D36" s="385"/>
      <c r="E36" s="385"/>
      <c r="F36" s="386"/>
    </row>
    <row r="37" spans="1:6" ht="27" customHeight="1" x14ac:dyDescent="0.25">
      <c r="A37" s="627" t="s">
        <v>437</v>
      </c>
      <c r="B37" s="628"/>
      <c r="C37" s="628"/>
      <c r="D37" s="628"/>
      <c r="E37" s="628"/>
      <c r="F37" s="629"/>
    </row>
    <row r="38" spans="1:6" ht="15.75" x14ac:dyDescent="0.25">
      <c r="A38" s="377"/>
      <c r="B38" s="377"/>
      <c r="C38" s="377"/>
      <c r="D38" s="377"/>
      <c r="E38" s="377"/>
      <c r="F38" s="377"/>
    </row>
    <row r="39" spans="1:6" x14ac:dyDescent="0.25">
      <c r="A39" s="156" t="s">
        <v>53</v>
      </c>
      <c r="B39" s="140"/>
      <c r="C39" s="143"/>
      <c r="D39" s="630" t="s">
        <v>439</v>
      </c>
      <c r="E39" s="631"/>
      <c r="F39" s="632"/>
    </row>
    <row r="40" spans="1:6" x14ac:dyDescent="0.25">
      <c r="D40" s="609" t="s">
        <v>440</v>
      </c>
      <c r="E40" s="610"/>
      <c r="F40" s="611"/>
    </row>
    <row r="41" spans="1:6" x14ac:dyDescent="0.25">
      <c r="D41" s="378"/>
      <c r="E41" s="378"/>
      <c r="F41" s="378"/>
    </row>
    <row r="42" spans="1:6" x14ac:dyDescent="0.25">
      <c r="E42" s="430" t="s">
        <v>336</v>
      </c>
      <c r="F42" s="430"/>
    </row>
    <row r="43" spans="1:6" x14ac:dyDescent="0.25">
      <c r="E43" s="431" t="s">
        <v>35</v>
      </c>
      <c r="F43" s="431"/>
    </row>
    <row r="44" spans="1:6" x14ac:dyDescent="0.25">
      <c r="E44" s="431" t="s">
        <v>367</v>
      </c>
      <c r="F44" s="431"/>
    </row>
    <row r="45" spans="1:6" x14ac:dyDescent="0.25">
      <c r="E45" s="424" t="s">
        <v>41</v>
      </c>
      <c r="F45" s="424"/>
    </row>
  </sheetData>
  <mergeCells count="28">
    <mergeCell ref="E45:F45"/>
    <mergeCell ref="A23:F23"/>
    <mergeCell ref="A24:F24"/>
    <mergeCell ref="A25:F25"/>
    <mergeCell ref="A26:F26"/>
    <mergeCell ref="A27:F27"/>
    <mergeCell ref="A37:F37"/>
    <mergeCell ref="D40:F40"/>
    <mergeCell ref="E42:F42"/>
    <mergeCell ref="E43:F43"/>
    <mergeCell ref="E44:F44"/>
    <mergeCell ref="A29:F29"/>
    <mergeCell ref="D39:F39"/>
    <mergeCell ref="A20:F20"/>
    <mergeCell ref="A21:F21"/>
    <mergeCell ref="A22:F22"/>
    <mergeCell ref="A11:C11"/>
    <mergeCell ref="D11:F11"/>
    <mergeCell ref="A12:C12"/>
    <mergeCell ref="D12:F12"/>
    <mergeCell ref="E13:F13"/>
    <mergeCell ref="E14:F14"/>
    <mergeCell ref="A1:F1"/>
    <mergeCell ref="B6:D6"/>
    <mergeCell ref="E7:F7"/>
    <mergeCell ref="A9:F9"/>
    <mergeCell ref="A10:D10"/>
    <mergeCell ref="E10:F10"/>
  </mergeCells>
  <pageMargins left="0.7" right="0.7" top="1.21875" bottom="0.78740157499999996" header="0.3" footer="0.3"/>
  <pageSetup paperSize="9" orientation="portrait" r:id="rId1"/>
  <headerFooter differentFirst="1">
    <firstHeader>&amp;L&amp;G</firstHeader>
    <firstFooter>&amp;C&amp;P/&amp;N</firstFooter>
  </headerFooter>
  <legacyDrawingHF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1"/>
  <sheetViews>
    <sheetView view="pageLayout" zoomScaleNormal="100" workbookViewId="0">
      <selection activeCell="E29" sqref="E29:F29"/>
    </sheetView>
  </sheetViews>
  <sheetFormatPr defaultColWidth="9.28515625" defaultRowHeight="15" x14ac:dyDescent="0.25"/>
  <cols>
    <col min="1" max="2" width="5" style="47" customWidth="1"/>
    <col min="3" max="3" width="9.28515625" style="47" customWidth="1"/>
    <col min="4" max="4" width="21.42578125" style="47" customWidth="1"/>
    <col min="5" max="5" width="30.7109375" style="47" customWidth="1"/>
    <col min="6" max="6" width="15.7109375" style="47" customWidth="1"/>
    <col min="7" max="16384" width="9.28515625" style="47"/>
  </cols>
  <sheetData>
    <row r="1" spans="1:6" ht="18.75" x14ac:dyDescent="0.25">
      <c r="A1" s="453" t="s">
        <v>402</v>
      </c>
      <c r="B1" s="454"/>
      <c r="C1" s="454"/>
      <c r="D1" s="454"/>
      <c r="E1" s="454"/>
      <c r="F1" s="455"/>
    </row>
    <row r="2" spans="1:6" ht="15.75" x14ac:dyDescent="0.25">
      <c r="A2" s="63" t="s">
        <v>0</v>
      </c>
      <c r="B2" s="64"/>
      <c r="C2" s="64"/>
      <c r="D2" s="65"/>
      <c r="E2" s="65"/>
      <c r="F2" s="66"/>
    </row>
    <row r="3" spans="1:6" ht="15.75" x14ac:dyDescent="0.25">
      <c r="A3" s="94" t="s">
        <v>2</v>
      </c>
      <c r="B3" s="95"/>
      <c r="C3" s="96"/>
      <c r="D3" s="97" t="str">
        <f>'Komise § 42'!D3</f>
        <v>Západočeská univerzita v Plzni</v>
      </c>
      <c r="E3" s="95"/>
      <c r="F3" s="96"/>
    </row>
    <row r="4" spans="1:6" ht="15.75" x14ac:dyDescent="0.25">
      <c r="A4" s="94" t="s">
        <v>3</v>
      </c>
      <c r="B4" s="95"/>
      <c r="C4" s="96"/>
      <c r="D4" s="98">
        <f>'Komise § 42'!D4</f>
        <v>49777513</v>
      </c>
      <c r="E4" s="99"/>
      <c r="F4" s="100"/>
    </row>
    <row r="5" spans="1:6" ht="15.75" customHeight="1" x14ac:dyDescent="0.25">
      <c r="A5" s="101" t="s">
        <v>4</v>
      </c>
      <c r="B5" s="102"/>
      <c r="C5" s="103"/>
      <c r="D5" s="151" t="str">
        <f>'Komise § 42'!D5</f>
        <v>Univerzitní 8, 301 00 Plzeň</v>
      </c>
      <c r="E5" s="102"/>
      <c r="F5" s="103"/>
    </row>
    <row r="6" spans="1:6" x14ac:dyDescent="0.25">
      <c r="A6" s="104" t="s">
        <v>34</v>
      </c>
      <c r="B6" s="600" t="str">
        <f>'Komise § 42'!B6:D6</f>
        <v>Mgr. Štěpán Mátl</v>
      </c>
      <c r="C6" s="600"/>
      <c r="D6" s="600"/>
      <c r="E6" s="105" t="s">
        <v>36</v>
      </c>
      <c r="F6" s="106">
        <f>'Komise § 42'!F6</f>
        <v>377631012</v>
      </c>
    </row>
    <row r="7" spans="1:6" x14ac:dyDescent="0.25">
      <c r="A7" s="328"/>
      <c r="B7" s="329"/>
      <c r="C7" s="329"/>
      <c r="D7" s="322" t="s">
        <v>346</v>
      </c>
      <c r="E7" s="601" t="str">
        <f>'Komise § 42'!E7:F7</f>
        <v>smatl@rek.zcu.cz</v>
      </c>
      <c r="F7" s="602"/>
    </row>
    <row r="8" spans="1:6" ht="15.75" x14ac:dyDescent="0.25">
      <c r="A8" s="63" t="s">
        <v>5</v>
      </c>
      <c r="B8" s="64"/>
      <c r="C8" s="64"/>
      <c r="D8" s="65"/>
      <c r="E8" s="65"/>
      <c r="F8" s="66"/>
    </row>
    <row r="9" spans="1:6" ht="15.75" x14ac:dyDescent="0.25">
      <c r="A9" s="555" t="str">
        <f>'Komise § 42'!A9:F9</f>
        <v>ZU - rekonstrukce Chodské náměstí 1, Plzeň</v>
      </c>
      <c r="B9" s="556"/>
      <c r="C9" s="556"/>
      <c r="D9" s="556"/>
      <c r="E9" s="556"/>
      <c r="F9" s="557"/>
    </row>
    <row r="10" spans="1:6"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291"/>
      <c r="D13" s="153"/>
      <c r="E13" s="508" t="str">
        <f>'Komise § 42'!E13:F13</f>
        <v>Z2024-007867)</v>
      </c>
      <c r="F13" s="509"/>
    </row>
    <row r="14" spans="1:6" x14ac:dyDescent="0.25">
      <c r="A14" s="149" t="s">
        <v>38</v>
      </c>
      <c r="B14" s="149"/>
      <c r="C14" s="291"/>
      <c r="D14" s="153"/>
      <c r="E14" s="508" t="str">
        <f>'Komise § 42'!E14:F14</f>
        <v>P24V00000111</v>
      </c>
      <c r="F14" s="509"/>
    </row>
    <row r="15" spans="1:6" x14ac:dyDescent="0.25">
      <c r="A15" s="39"/>
      <c r="B15" s="39"/>
      <c r="C15" s="40"/>
      <c r="D15" s="41"/>
      <c r="E15" s="33"/>
      <c r="F15" s="33"/>
    </row>
    <row r="16" spans="1:6" ht="15.75" x14ac:dyDescent="0.25">
      <c r="A16" s="63" t="s">
        <v>32</v>
      </c>
      <c r="B16" s="65"/>
      <c r="C16" s="65"/>
      <c r="D16" s="65"/>
      <c r="E16" s="65"/>
      <c r="F16" s="66"/>
    </row>
    <row r="17" spans="1:6" ht="36" x14ac:dyDescent="0.25">
      <c r="A17" s="76" t="s">
        <v>28</v>
      </c>
      <c r="B17" s="251" t="s">
        <v>314</v>
      </c>
      <c r="C17" s="68" t="s">
        <v>25</v>
      </c>
      <c r="D17" s="69" t="s">
        <v>30</v>
      </c>
      <c r="E17" s="70" t="s">
        <v>26</v>
      </c>
      <c r="F17" s="69" t="s">
        <v>27</v>
      </c>
    </row>
    <row r="18" spans="1:6" ht="28.9" customHeight="1" x14ac:dyDescent="0.25">
      <c r="A18" s="296">
        <f>'Hodnocení § 119'!A61</f>
        <v>0</v>
      </c>
      <c r="B18" s="303" t="e">
        <f>'Hodnocení § 119'!B61</f>
        <v>#N/A</v>
      </c>
      <c r="C18" s="296">
        <f>'Hodnocení § 119'!C61</f>
        <v>0</v>
      </c>
      <c r="D18" s="297" t="e">
        <f>'Hodnocení § 119'!D61</f>
        <v>#N/A</v>
      </c>
      <c r="E18" s="297" t="e">
        <f>'Hodnocení § 119'!E61</f>
        <v>#N/A</v>
      </c>
      <c r="F18" s="305">
        <f>'Hodnocení § 119'!F61</f>
        <v>0</v>
      </c>
    </row>
    <row r="19" spans="1:6" s="138" customFormat="1" x14ac:dyDescent="0.25">
      <c r="A19" s="178"/>
      <c r="B19" s="178"/>
      <c r="C19" s="178"/>
      <c r="D19" s="179"/>
      <c r="E19" s="179"/>
      <c r="F19" s="180"/>
    </row>
    <row r="20" spans="1:6" s="281" customFormat="1" ht="15.75" x14ac:dyDescent="0.25">
      <c r="A20" s="564" t="s">
        <v>207</v>
      </c>
      <c r="B20" s="565"/>
      <c r="C20" s="565"/>
      <c r="D20" s="565"/>
      <c r="E20" s="565"/>
      <c r="F20" s="566"/>
    </row>
    <row r="21" spans="1:6" s="281" customFormat="1" x14ac:dyDescent="0.25">
      <c r="A21" s="633" t="s">
        <v>190</v>
      </c>
      <c r="B21" s="634"/>
      <c r="C21" s="634"/>
      <c r="D21" s="634"/>
      <c r="E21" s="634"/>
      <c r="F21" s="635"/>
    </row>
    <row r="22" spans="1:6" s="126" customFormat="1" x14ac:dyDescent="0.25"/>
    <row r="23" spans="1:6" ht="15" customHeight="1" x14ac:dyDescent="0.25">
      <c r="A23" s="122" t="s">
        <v>54</v>
      </c>
      <c r="B23" s="123"/>
      <c r="C23" s="123"/>
      <c r="D23" s="123"/>
      <c r="E23" s="123"/>
      <c r="F23" s="124"/>
    </row>
    <row r="24" spans="1:6" s="281" customFormat="1" ht="15.75" x14ac:dyDescent="0.25">
      <c r="A24" s="300"/>
      <c r="B24" s="300"/>
      <c r="C24" s="300"/>
      <c r="D24" s="300"/>
      <c r="E24" s="300"/>
      <c r="F24" s="300"/>
    </row>
    <row r="25" spans="1:6" x14ac:dyDescent="0.25">
      <c r="A25" s="45" t="s">
        <v>53</v>
      </c>
      <c r="B25" s="49"/>
      <c r="C25" s="10"/>
      <c r="D25" s="630" t="s">
        <v>374</v>
      </c>
      <c r="E25" s="631"/>
      <c r="F25" s="632"/>
    </row>
    <row r="26" spans="1:6" x14ac:dyDescent="0.25">
      <c r="A26" s="50"/>
      <c r="B26" s="50"/>
      <c r="C26" s="50"/>
      <c r="D26" s="90"/>
      <c r="E26" s="91"/>
      <c r="F26" s="92"/>
    </row>
    <row r="28" spans="1:6" x14ac:dyDescent="0.25">
      <c r="A28" s="429"/>
      <c r="B28" s="429"/>
      <c r="C28" s="36"/>
      <c r="D28" s="35"/>
      <c r="E28" s="430" t="s">
        <v>336</v>
      </c>
      <c r="F28" s="430"/>
    </row>
    <row r="29" spans="1:6" x14ac:dyDescent="0.25">
      <c r="E29" s="431" t="s">
        <v>432</v>
      </c>
      <c r="F29" s="431"/>
    </row>
    <row r="30" spans="1:6" x14ac:dyDescent="0.25">
      <c r="E30" s="431" t="s">
        <v>345</v>
      </c>
      <c r="F30" s="431"/>
    </row>
    <row r="31" spans="1:6" x14ac:dyDescent="0.25">
      <c r="E31" s="424" t="s">
        <v>41</v>
      </c>
      <c r="F31" s="424"/>
    </row>
  </sheetData>
  <mergeCells count="20">
    <mergeCell ref="A1:F1"/>
    <mergeCell ref="B6:D6"/>
    <mergeCell ref="E7:F7"/>
    <mergeCell ref="D12:F12"/>
    <mergeCell ref="E13:F13"/>
    <mergeCell ref="A9:F9"/>
    <mergeCell ref="A10:D10"/>
    <mergeCell ref="E10:F10"/>
    <mergeCell ref="D11:F11"/>
    <mergeCell ref="A11:C11"/>
    <mergeCell ref="A12:C12"/>
    <mergeCell ref="E31:F31"/>
    <mergeCell ref="E14:F14"/>
    <mergeCell ref="A28:B28"/>
    <mergeCell ref="E28:F28"/>
    <mergeCell ref="E29:F29"/>
    <mergeCell ref="E30:F30"/>
    <mergeCell ref="A20:F20"/>
    <mergeCell ref="A21:F21"/>
    <mergeCell ref="D25:F25"/>
  </mergeCells>
  <pageMargins left="0.7" right="0.7" top="1.21875" bottom="0.78740157499999996" header="0.3" footer="0.3"/>
  <pageSetup paperSize="9" orientation="portrait" r:id="rId1"/>
  <headerFooter differentFirst="1">
    <firstHeader>&amp;L&amp;G</firstHeader>
    <firstFooter>&amp;C&amp;P/&amp;N</firstFooter>
  </headerFooter>
  <legacy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64"/>
  <sheetViews>
    <sheetView view="pageLayout" topLeftCell="A40" zoomScaleNormal="100" workbookViewId="0">
      <selection activeCell="A54" sqref="A54:F54"/>
    </sheetView>
  </sheetViews>
  <sheetFormatPr defaultColWidth="9.28515625" defaultRowHeight="15" x14ac:dyDescent="0.25"/>
  <cols>
    <col min="1" max="2" width="5" style="2" customWidth="1"/>
    <col min="3" max="3" width="9.28515625" style="2" customWidth="1"/>
    <col min="4" max="4" width="21.42578125" style="2" customWidth="1"/>
    <col min="5" max="5" width="30" style="2" customWidth="1"/>
    <col min="6" max="6" width="16.42578125" style="2" customWidth="1"/>
    <col min="7" max="16384" width="9.28515625" style="2"/>
  </cols>
  <sheetData>
    <row r="1" spans="1:6" ht="18.75" x14ac:dyDescent="0.25">
      <c r="A1" s="453" t="s">
        <v>443</v>
      </c>
      <c r="B1" s="454"/>
      <c r="C1" s="454"/>
      <c r="D1" s="454"/>
      <c r="E1" s="454"/>
      <c r="F1" s="455"/>
    </row>
    <row r="2" spans="1:6" ht="15.75" x14ac:dyDescent="0.25">
      <c r="A2" s="63" t="s">
        <v>0</v>
      </c>
      <c r="B2" s="64"/>
      <c r="C2" s="64"/>
      <c r="D2" s="65"/>
      <c r="E2" s="65"/>
      <c r="F2" s="66"/>
    </row>
    <row r="3" spans="1:6" ht="15.75" x14ac:dyDescent="0.25">
      <c r="A3" s="15" t="s">
        <v>2</v>
      </c>
      <c r="B3" s="22"/>
      <c r="C3" s="10"/>
      <c r="D3" s="14" t="str">
        <f>'Komise § 42'!D3</f>
        <v>Západočeská univerzita v Plzni</v>
      </c>
      <c r="E3" s="22"/>
      <c r="F3" s="10"/>
    </row>
    <row r="4" spans="1:6" ht="15.75" x14ac:dyDescent="0.25">
      <c r="A4" s="15" t="s">
        <v>3</v>
      </c>
      <c r="B4" s="22"/>
      <c r="C4" s="10"/>
      <c r="D4" s="1">
        <f>'Komise § 42'!D4</f>
        <v>49777513</v>
      </c>
      <c r="E4" s="24"/>
      <c r="F4" s="11"/>
    </row>
    <row r="5" spans="1:6" ht="15.75" customHeight="1" x14ac:dyDescent="0.25">
      <c r="A5" s="19" t="s">
        <v>4</v>
      </c>
      <c r="B5" s="13"/>
      <c r="C5" s="9"/>
      <c r="D5" s="20" t="str">
        <f>'Komise § 42'!D5</f>
        <v>Univerzitní 8, 301 00 Plzeň</v>
      </c>
      <c r="E5" s="13"/>
      <c r="F5" s="9"/>
    </row>
    <row r="6" spans="1:6" x14ac:dyDescent="0.25">
      <c r="A6" s="16" t="s">
        <v>34</v>
      </c>
      <c r="B6" s="456" t="str">
        <f>'Komise § 42'!B6:D6</f>
        <v>Mgr. Štěpán Mátl</v>
      </c>
      <c r="C6" s="456"/>
      <c r="D6" s="456"/>
      <c r="E6" s="23" t="s">
        <v>36</v>
      </c>
      <c r="F6" s="72">
        <f>'Komise § 42'!F6</f>
        <v>377631012</v>
      </c>
    </row>
    <row r="7" spans="1:6" x14ac:dyDescent="0.25">
      <c r="A7" s="328"/>
      <c r="B7" s="329"/>
      <c r="C7" s="329"/>
      <c r="D7" s="322" t="s">
        <v>346</v>
      </c>
      <c r="E7" s="510" t="str">
        <f>'Komise § 42'!E7:F7</f>
        <v>smatl@rek.zcu.cz</v>
      </c>
      <c r="F7" s="482"/>
    </row>
    <row r="8" spans="1:6" ht="15.75" x14ac:dyDescent="0.25">
      <c r="A8" s="63" t="s">
        <v>5</v>
      </c>
      <c r="B8" s="64"/>
      <c r="C8" s="64"/>
      <c r="D8" s="65"/>
      <c r="E8" s="65"/>
      <c r="F8" s="66"/>
    </row>
    <row r="9" spans="1:6" s="47" customFormat="1" ht="15.75" x14ac:dyDescent="0.25">
      <c r="A9" s="555" t="str">
        <f>'Komise § 42'!A9:F9</f>
        <v>ZU - rekonstrukce Chodské náměstí 1, Plzeň</v>
      </c>
      <c r="B9" s="556"/>
      <c r="C9" s="556"/>
      <c r="D9" s="556"/>
      <c r="E9" s="556"/>
      <c r="F9" s="557"/>
    </row>
    <row r="10" spans="1:6"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6" s="21" customFormat="1" x14ac:dyDescent="0.25">
      <c r="A11" s="432" t="s">
        <v>1</v>
      </c>
      <c r="B11" s="433"/>
      <c r="C11" s="434"/>
      <c r="D11" s="435" t="str">
        <f>'Komise § 42'!D11:F11</f>
        <v>otevřené řízení / nadlimitní</v>
      </c>
      <c r="E11" s="436"/>
      <c r="F11" s="437"/>
    </row>
    <row r="12" spans="1:6" s="21" customFormat="1" x14ac:dyDescent="0.25">
      <c r="A12" s="432" t="s">
        <v>39</v>
      </c>
      <c r="B12" s="433"/>
      <c r="C12" s="434"/>
      <c r="D12" s="438" t="str">
        <f>'Komise § 42'!D12:F12</f>
        <v>celková rekonstrukce univerzitního objektu na adrese Chodské nám. 1 Plzeň</v>
      </c>
      <c r="E12" s="439"/>
      <c r="F12" s="440"/>
    </row>
    <row r="13" spans="1:6" s="21" customFormat="1" x14ac:dyDescent="0.25">
      <c r="A13" s="149" t="s">
        <v>37</v>
      </c>
      <c r="B13" s="149"/>
      <c r="C13" s="291"/>
      <c r="D13" s="153"/>
      <c r="E13" s="508" t="str">
        <f>'Komise § 42'!E13:F13</f>
        <v>Z2024-007867)</v>
      </c>
      <c r="F13" s="509"/>
    </row>
    <row r="14" spans="1:6" s="21" customFormat="1" x14ac:dyDescent="0.25">
      <c r="A14" s="149" t="s">
        <v>38</v>
      </c>
      <c r="B14" s="149"/>
      <c r="C14" s="291"/>
      <c r="D14" s="153"/>
      <c r="E14" s="508" t="str">
        <f>'Komise § 42'!E14:F14</f>
        <v>P24V00000111</v>
      </c>
      <c r="F14" s="509"/>
    </row>
    <row r="15" spans="1:6" s="138" customFormat="1" ht="7.9" customHeight="1" x14ac:dyDescent="0.25">
      <c r="A15" s="39"/>
      <c r="B15" s="39"/>
      <c r="C15" s="40"/>
      <c r="D15" s="41"/>
      <c r="E15" s="33"/>
      <c r="F15" s="33"/>
    </row>
    <row r="16" spans="1:6" ht="15.75" x14ac:dyDescent="0.25">
      <c r="A16" s="211" t="s">
        <v>179</v>
      </c>
      <c r="B16" s="163"/>
      <c r="C16" s="165"/>
      <c r="D16" s="165"/>
      <c r="E16" s="165"/>
      <c r="F16" s="166"/>
    </row>
    <row r="17" spans="1:6" ht="36" x14ac:dyDescent="0.25">
      <c r="A17" s="170" t="s">
        <v>28</v>
      </c>
      <c r="B17" s="251" t="s">
        <v>314</v>
      </c>
      <c r="C17" s="167" t="s">
        <v>25</v>
      </c>
      <c r="D17" s="168" t="s">
        <v>30</v>
      </c>
      <c r="E17" s="168" t="s">
        <v>26</v>
      </c>
      <c r="F17" s="199" t="s">
        <v>27</v>
      </c>
    </row>
    <row r="18" spans="1:6" s="126" customFormat="1" ht="28.9" customHeight="1" x14ac:dyDescent="0.25">
      <c r="A18" s="135">
        <f>'Hodnocení § 119'!A61</f>
        <v>0</v>
      </c>
      <c r="B18" s="303" t="e">
        <f>'Hodnocení § 119'!B61</f>
        <v>#N/A</v>
      </c>
      <c r="C18" s="192">
        <f>'Hodnocení § 119'!C61</f>
        <v>0</v>
      </c>
      <c r="D18" s="297" t="e">
        <f>'Hodnocení § 119'!D61</f>
        <v>#N/A</v>
      </c>
      <c r="E18" s="297" t="e">
        <f>'Hodnocení § 119'!E61</f>
        <v>#N/A</v>
      </c>
      <c r="F18" s="192">
        <f>'Hodnocení § 119'!F61</f>
        <v>0</v>
      </c>
    </row>
    <row r="19" spans="1:6" s="47" customFormat="1" ht="15.75" x14ac:dyDescent="0.25">
      <c r="A19" s="175" t="s">
        <v>191</v>
      </c>
      <c r="B19" s="565" t="s">
        <v>124</v>
      </c>
      <c r="C19" s="565"/>
      <c r="D19" s="565"/>
      <c r="E19" s="565"/>
      <c r="F19" s="566"/>
    </row>
    <row r="20" spans="1:6" s="138" customFormat="1" x14ac:dyDescent="0.25">
      <c r="A20" s="235"/>
      <c r="B20" s="637" t="s">
        <v>144</v>
      </c>
      <c r="C20" s="638"/>
      <c r="D20" s="638"/>
      <c r="E20" s="638"/>
      <c r="F20" s="639"/>
    </row>
    <row r="21" spans="1:6" s="138" customFormat="1" x14ac:dyDescent="0.25">
      <c r="A21" s="235"/>
      <c r="B21" s="637" t="s">
        <v>145</v>
      </c>
      <c r="C21" s="638"/>
      <c r="D21" s="638"/>
      <c r="E21" s="638"/>
      <c r="F21" s="639"/>
    </row>
    <row r="22" spans="1:6" s="138" customFormat="1" x14ac:dyDescent="0.25">
      <c r="A22" s="235"/>
      <c r="B22" s="637" t="s">
        <v>146</v>
      </c>
      <c r="C22" s="638"/>
      <c r="D22" s="638"/>
      <c r="E22" s="638"/>
      <c r="F22" s="639"/>
    </row>
    <row r="23" spans="1:6" s="138" customFormat="1" x14ac:dyDescent="0.25">
      <c r="A23" s="235"/>
      <c r="B23" s="637" t="s">
        <v>147</v>
      </c>
      <c r="C23" s="638"/>
      <c r="D23" s="638"/>
      <c r="E23" s="638"/>
      <c r="F23" s="639"/>
    </row>
    <row r="24" spans="1:6" s="138" customFormat="1" x14ac:dyDescent="0.25">
      <c r="A24" s="235"/>
      <c r="B24" s="637" t="s">
        <v>148</v>
      </c>
      <c r="C24" s="638"/>
      <c r="D24" s="638"/>
      <c r="E24" s="638"/>
      <c r="F24" s="639"/>
    </row>
    <row r="25" spans="1:6" s="138" customFormat="1" x14ac:dyDescent="0.25">
      <c r="A25" s="235"/>
      <c r="B25" s="637" t="s">
        <v>149</v>
      </c>
      <c r="C25" s="638"/>
      <c r="D25" s="638"/>
      <c r="E25" s="638"/>
      <c r="F25" s="639"/>
    </row>
    <row r="26" spans="1:6" s="138" customFormat="1" x14ac:dyDescent="0.25">
      <c r="A26" s="235"/>
      <c r="B26" s="637" t="s">
        <v>142</v>
      </c>
      <c r="C26" s="638"/>
      <c r="D26" s="638"/>
      <c r="E26" s="638"/>
      <c r="F26" s="639"/>
    </row>
    <row r="27" spans="1:6" s="138" customFormat="1" x14ac:dyDescent="0.25">
      <c r="A27" s="235"/>
      <c r="B27" s="637" t="s">
        <v>143</v>
      </c>
      <c r="C27" s="638"/>
      <c r="D27" s="638"/>
      <c r="E27" s="638"/>
      <c r="F27" s="639"/>
    </row>
    <row r="28" spans="1:6" s="138" customFormat="1" x14ac:dyDescent="0.25">
      <c r="A28" s="235"/>
      <c r="B28" s="637" t="s">
        <v>132</v>
      </c>
      <c r="C28" s="638"/>
      <c r="D28" s="638"/>
      <c r="E28" s="638"/>
      <c r="F28" s="639"/>
    </row>
    <row r="29" spans="1:6" s="138" customFormat="1" x14ac:dyDescent="0.25">
      <c r="A29" s="235"/>
      <c r="B29" s="637" t="s">
        <v>133</v>
      </c>
      <c r="C29" s="638"/>
      <c r="D29" s="638"/>
      <c r="E29" s="638"/>
      <c r="F29" s="639"/>
    </row>
    <row r="30" spans="1:6" s="138" customFormat="1" x14ac:dyDescent="0.25">
      <c r="A30" s="235"/>
      <c r="B30" s="637" t="s">
        <v>150</v>
      </c>
      <c r="C30" s="638"/>
      <c r="D30" s="638"/>
      <c r="E30" s="638"/>
      <c r="F30" s="639"/>
    </row>
    <row r="31" spans="1:6" s="138" customFormat="1" x14ac:dyDescent="0.25">
      <c r="A31" s="235"/>
      <c r="B31" s="637" t="s">
        <v>151</v>
      </c>
      <c r="C31" s="638"/>
      <c r="D31" s="638"/>
      <c r="E31" s="638"/>
      <c r="F31" s="639"/>
    </row>
    <row r="32" spans="1:6" ht="33.75" customHeight="1" x14ac:dyDescent="0.25">
      <c r="A32" s="564" t="s">
        <v>55</v>
      </c>
      <c r="B32" s="565"/>
      <c r="C32" s="565"/>
      <c r="D32" s="565"/>
      <c r="E32" s="565"/>
      <c r="F32" s="566"/>
    </row>
    <row r="33" spans="1:6" s="220" customFormat="1" x14ac:dyDescent="0.25">
      <c r="A33" s="633" t="s">
        <v>190</v>
      </c>
      <c r="B33" s="634"/>
      <c r="C33" s="634"/>
      <c r="D33" s="634"/>
      <c r="E33" s="634"/>
      <c r="F33" s="635"/>
    </row>
    <row r="34" spans="1:6" s="203" customFormat="1" ht="15.75" x14ac:dyDescent="0.25">
      <c r="A34" s="222" t="s">
        <v>189</v>
      </c>
      <c r="B34" s="221"/>
      <c r="C34" s="223"/>
      <c r="D34" s="224"/>
      <c r="E34" s="225"/>
      <c r="F34" s="226"/>
    </row>
    <row r="35" spans="1:6" s="220" customFormat="1" ht="29.45" customHeight="1" x14ac:dyDescent="0.25">
      <c r="A35" s="653" t="s">
        <v>192</v>
      </c>
      <c r="B35" s="653"/>
      <c r="C35" s="653"/>
      <c r="D35" s="653"/>
      <c r="E35" s="654" t="s">
        <v>193</v>
      </c>
      <c r="F35" s="654"/>
    </row>
    <row r="36" spans="1:6" s="220" customFormat="1" x14ac:dyDescent="0.25">
      <c r="A36" s="640" t="s">
        <v>305</v>
      </c>
      <c r="B36" s="641"/>
      <c r="C36" s="641"/>
      <c r="D36" s="641"/>
      <c r="E36" s="642"/>
      <c r="F36" s="234"/>
    </row>
    <row r="37" spans="1:6" s="220" customFormat="1" ht="15.75" x14ac:dyDescent="0.25">
      <c r="A37" s="230" t="s">
        <v>194</v>
      </c>
      <c r="B37" s="229"/>
      <c r="C37" s="231"/>
      <c r="D37" s="232"/>
      <c r="E37" s="229"/>
      <c r="F37" s="233"/>
    </row>
    <row r="38" spans="1:6" s="228" customFormat="1" ht="26.45" customHeight="1" x14ac:dyDescent="0.25">
      <c r="A38" s="658" t="s">
        <v>196</v>
      </c>
      <c r="B38" s="659"/>
      <c r="C38" s="659"/>
      <c r="D38" s="660"/>
      <c r="E38" s="654" t="s">
        <v>195</v>
      </c>
      <c r="F38" s="654"/>
    </row>
    <row r="39" spans="1:6" s="281" customFormat="1" x14ac:dyDescent="0.25">
      <c r="A39" s="655" t="s">
        <v>306</v>
      </c>
      <c r="B39" s="656"/>
      <c r="C39" s="656"/>
      <c r="D39" s="656"/>
      <c r="E39" s="657"/>
      <c r="F39" s="234"/>
    </row>
    <row r="40" spans="1:6" s="228" customFormat="1" x14ac:dyDescent="0.25">
      <c r="A40" s="236" t="s">
        <v>304</v>
      </c>
      <c r="B40" s="237"/>
      <c r="C40" s="237"/>
      <c r="D40" s="237"/>
      <c r="E40" s="237"/>
      <c r="F40" s="238"/>
    </row>
    <row r="41" spans="1:6" s="228" customFormat="1" x14ac:dyDescent="0.25">
      <c r="A41" s="636" t="s">
        <v>406</v>
      </c>
      <c r="B41" s="634"/>
      <c r="C41" s="634"/>
      <c r="D41" s="634"/>
      <c r="E41" s="634"/>
      <c r="F41" s="635"/>
    </row>
    <row r="42" spans="1:6" s="47" customFormat="1" x14ac:dyDescent="0.25">
      <c r="A42" s="82" t="s">
        <v>129</v>
      </c>
      <c r="B42" s="83"/>
      <c r="C42" s="83"/>
      <c r="D42" s="83"/>
      <c r="E42" s="83"/>
      <c r="F42" s="84"/>
    </row>
    <row r="43" spans="1:6" s="47" customFormat="1" ht="14.45" customHeight="1" x14ac:dyDescent="0.25">
      <c r="A43" s="643" t="s">
        <v>164</v>
      </c>
      <c r="B43" s="644"/>
      <c r="C43" s="644"/>
      <c r="D43" s="644"/>
      <c r="E43" s="645"/>
      <c r="F43" s="254" t="s">
        <v>180</v>
      </c>
    </row>
    <row r="44" spans="1:6" s="281" customFormat="1" ht="14.45" customHeight="1" x14ac:dyDescent="0.25">
      <c r="A44" s="640" t="s">
        <v>307</v>
      </c>
      <c r="B44" s="641"/>
      <c r="C44" s="641"/>
      <c r="D44" s="641"/>
      <c r="E44" s="641"/>
      <c r="F44" s="642"/>
    </row>
    <row r="45" spans="1:6" s="138" customFormat="1" ht="14.45" customHeight="1" x14ac:dyDescent="0.25">
      <c r="A45" s="227" t="s">
        <v>191</v>
      </c>
      <c r="B45" s="649" t="s">
        <v>188</v>
      </c>
      <c r="C45" s="650"/>
      <c r="D45" s="650"/>
      <c r="E45" s="651"/>
      <c r="F45" s="219" t="s">
        <v>184</v>
      </c>
    </row>
    <row r="46" spans="1:6" s="138" customFormat="1" x14ac:dyDescent="0.25">
      <c r="A46" s="240"/>
      <c r="B46" s="652"/>
      <c r="C46" s="652"/>
      <c r="D46" s="652"/>
      <c r="E46" s="652"/>
      <c r="F46" s="253"/>
    </row>
    <row r="47" spans="1:6" s="138" customFormat="1" x14ac:dyDescent="0.25">
      <c r="A47" s="240"/>
      <c r="B47" s="652"/>
      <c r="C47" s="652"/>
      <c r="D47" s="652"/>
      <c r="E47" s="652"/>
      <c r="F47" s="253"/>
    </row>
    <row r="48" spans="1:6" s="138" customFormat="1" x14ac:dyDescent="0.25">
      <c r="A48" s="240"/>
      <c r="B48" s="652"/>
      <c r="C48" s="652"/>
      <c r="D48" s="652"/>
      <c r="E48" s="652"/>
      <c r="F48" s="253"/>
    </row>
    <row r="49" spans="1:6" s="239" customFormat="1" ht="28.15" customHeight="1" x14ac:dyDescent="0.25">
      <c r="A49" s="646" t="s">
        <v>197</v>
      </c>
      <c r="B49" s="647"/>
      <c r="C49" s="647"/>
      <c r="D49" s="647"/>
      <c r="E49" s="647"/>
      <c r="F49" s="648"/>
    </row>
    <row r="50" spans="1:6" s="239" customFormat="1" x14ac:dyDescent="0.25">
      <c r="A50" s="640" t="s">
        <v>308</v>
      </c>
      <c r="B50" s="641"/>
      <c r="C50" s="641"/>
      <c r="D50" s="641"/>
      <c r="E50" s="642"/>
      <c r="F50" s="234"/>
    </row>
    <row r="51" spans="1:6" s="239" customFormat="1" ht="28.9" customHeight="1" x14ac:dyDescent="0.25">
      <c r="A51" s="646" t="s">
        <v>309</v>
      </c>
      <c r="B51" s="647"/>
      <c r="C51" s="647"/>
      <c r="D51" s="647"/>
      <c r="E51" s="647"/>
      <c r="F51" s="648"/>
    </row>
    <row r="52" spans="1:6" s="239" customFormat="1" x14ac:dyDescent="0.25">
      <c r="A52" s="640" t="s">
        <v>310</v>
      </c>
      <c r="B52" s="641"/>
      <c r="C52" s="641"/>
      <c r="D52" s="641"/>
      <c r="E52" s="642"/>
      <c r="F52" s="234"/>
    </row>
    <row r="53" spans="1:6" s="138" customFormat="1" ht="15.75" x14ac:dyDescent="0.25">
      <c r="A53" s="175" t="s">
        <v>191</v>
      </c>
      <c r="B53" s="565" t="s">
        <v>444</v>
      </c>
      <c r="C53" s="565"/>
      <c r="D53" s="565"/>
      <c r="E53" s="565"/>
      <c r="F53" s="566"/>
    </row>
    <row r="54" spans="1:6" s="281" customFormat="1" x14ac:dyDescent="0.25">
      <c r="A54" s="636" t="s">
        <v>406</v>
      </c>
      <c r="B54" s="634"/>
      <c r="C54" s="634"/>
      <c r="D54" s="634"/>
      <c r="E54" s="634"/>
      <c r="F54" s="635"/>
    </row>
    <row r="55" spans="1:6" s="281" customFormat="1" x14ac:dyDescent="0.25">
      <c r="A55" s="383"/>
      <c r="B55" s="183"/>
      <c r="C55" s="183"/>
      <c r="D55" s="183"/>
      <c r="E55" s="183"/>
      <c r="F55" s="183"/>
    </row>
    <row r="56" spans="1:6" s="281" customFormat="1" x14ac:dyDescent="0.25">
      <c r="A56" s="383"/>
      <c r="B56" s="183"/>
      <c r="C56" s="183"/>
      <c r="D56" s="183"/>
      <c r="E56" s="183"/>
      <c r="F56" s="183"/>
    </row>
    <row r="57" spans="1:6" s="138" customFormat="1" ht="14.45" customHeight="1" x14ac:dyDescent="0.25">
      <c r="A57" s="122" t="s">
        <v>54</v>
      </c>
      <c r="B57" s="123"/>
      <c r="C57" s="123"/>
      <c r="D57" s="123"/>
      <c r="E57" s="123"/>
      <c r="F57" s="124"/>
    </row>
    <row r="58" spans="1:6" s="138" customFormat="1" ht="14.45" customHeight="1" x14ac:dyDescent="0.25">
      <c r="A58" s="130"/>
      <c r="B58" s="131"/>
      <c r="C58" s="131"/>
      <c r="D58" s="132"/>
      <c r="E58" s="132"/>
      <c r="F58" s="132"/>
    </row>
    <row r="59" spans="1:6" s="47" customFormat="1" x14ac:dyDescent="0.25">
      <c r="A59" s="45" t="s">
        <v>53</v>
      </c>
      <c r="B59" s="49"/>
      <c r="C59" s="10"/>
      <c r="D59" s="630" t="s">
        <v>374</v>
      </c>
      <c r="E59" s="631"/>
      <c r="F59" s="632"/>
    </row>
    <row r="60" spans="1:6" s="281" customFormat="1" x14ac:dyDescent="0.25">
      <c r="A60" s="141"/>
      <c r="B60" s="141"/>
      <c r="C60" s="141"/>
      <c r="D60" s="90"/>
      <c r="E60" s="91"/>
      <c r="F60" s="92"/>
    </row>
    <row r="61" spans="1:6" x14ac:dyDescent="0.25">
      <c r="A61" s="429"/>
      <c r="B61" s="429"/>
      <c r="C61" s="36"/>
      <c r="D61" s="35"/>
      <c r="E61" s="430" t="s">
        <v>336</v>
      </c>
      <c r="F61" s="430"/>
    </row>
    <row r="62" spans="1:6" x14ac:dyDescent="0.25">
      <c r="A62" s="28"/>
      <c r="B62" s="28"/>
      <c r="C62" s="28"/>
      <c r="D62" s="28"/>
      <c r="E62" s="431" t="s">
        <v>432</v>
      </c>
      <c r="F62" s="431"/>
    </row>
    <row r="63" spans="1:6" x14ac:dyDescent="0.25">
      <c r="A63" s="28"/>
      <c r="B63" s="28"/>
      <c r="C63" s="28"/>
      <c r="D63" s="28"/>
      <c r="E63" s="431" t="s">
        <v>345</v>
      </c>
      <c r="F63" s="431"/>
    </row>
    <row r="64" spans="1:6" x14ac:dyDescent="0.25">
      <c r="A64" s="28"/>
      <c r="B64" s="28"/>
      <c r="C64" s="28"/>
      <c r="D64" s="28"/>
      <c r="E64" s="424" t="s">
        <v>41</v>
      </c>
      <c r="F64" s="424"/>
    </row>
  </sheetData>
  <mergeCells count="52">
    <mergeCell ref="B53:F53"/>
    <mergeCell ref="A1:F1"/>
    <mergeCell ref="E14:F14"/>
    <mergeCell ref="B6:D6"/>
    <mergeCell ref="E7:F7"/>
    <mergeCell ref="A9:F9"/>
    <mergeCell ref="D12:F12"/>
    <mergeCell ref="E13:F13"/>
    <mergeCell ref="B20:F20"/>
    <mergeCell ref="B29:F29"/>
    <mergeCell ref="B19:F19"/>
    <mergeCell ref="B31:F31"/>
    <mergeCell ref="B27:F27"/>
    <mergeCell ref="B30:F30"/>
    <mergeCell ref="A49:F49"/>
    <mergeCell ref="A38:D38"/>
    <mergeCell ref="A43:E43"/>
    <mergeCell ref="A51:F51"/>
    <mergeCell ref="A52:E52"/>
    <mergeCell ref="A33:F33"/>
    <mergeCell ref="B45:E45"/>
    <mergeCell ref="B46:E46"/>
    <mergeCell ref="A35:D35"/>
    <mergeCell ref="E35:F35"/>
    <mergeCell ref="A36:E36"/>
    <mergeCell ref="E38:F38"/>
    <mergeCell ref="A41:F41"/>
    <mergeCell ref="B47:E47"/>
    <mergeCell ref="B48:E48"/>
    <mergeCell ref="A39:E39"/>
    <mergeCell ref="A44:F44"/>
    <mergeCell ref="E64:F64"/>
    <mergeCell ref="A61:B61"/>
    <mergeCell ref="E61:F61"/>
    <mergeCell ref="E63:F63"/>
    <mergeCell ref="E62:F62"/>
    <mergeCell ref="A54:F54"/>
    <mergeCell ref="D59:F59"/>
    <mergeCell ref="A12:C12"/>
    <mergeCell ref="A10:D10"/>
    <mergeCell ref="E10:F10"/>
    <mergeCell ref="D11:F11"/>
    <mergeCell ref="A11:C11"/>
    <mergeCell ref="B28:F28"/>
    <mergeCell ref="B21:F21"/>
    <mergeCell ref="B22:F22"/>
    <mergeCell ref="B23:F23"/>
    <mergeCell ref="B24:F24"/>
    <mergeCell ref="B26:F26"/>
    <mergeCell ref="B25:F25"/>
    <mergeCell ref="A50:E50"/>
    <mergeCell ref="A32:F32"/>
  </mergeCells>
  <pageMargins left="0.7" right="0.7" top="1.21875" bottom="0.78740157499999996" header="0.3" footer="0.3"/>
  <pageSetup paperSize="9" orientation="portrait" r:id="rId1"/>
  <headerFooter differentFirst="1">
    <oddFooter>&amp;C&amp;P/&amp;N</oddFooter>
    <firstHeader>&amp;L&amp;G</firstHeader>
    <firstFooter>&amp;C&amp;P/&amp;N</first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7"/>
  <sheetViews>
    <sheetView view="pageLayout" topLeftCell="A49" zoomScaleNormal="100" workbookViewId="0">
      <selection activeCell="D59" sqref="D59"/>
    </sheetView>
  </sheetViews>
  <sheetFormatPr defaultColWidth="9.28515625" defaultRowHeight="15" x14ac:dyDescent="0.25"/>
  <cols>
    <col min="1" max="2" width="5" style="281" customWidth="1"/>
    <col min="3" max="3" width="9.28515625" style="281" customWidth="1"/>
    <col min="4" max="4" width="21.42578125" style="281" customWidth="1"/>
    <col min="5" max="5" width="30.7109375" style="281" customWidth="1"/>
    <col min="6" max="6" width="15.7109375" style="281" customWidth="1"/>
    <col min="7" max="16384" width="9.28515625" style="281"/>
  </cols>
  <sheetData>
    <row r="1" spans="1:6" ht="18.75" x14ac:dyDescent="0.25">
      <c r="A1" s="453" t="s">
        <v>375</v>
      </c>
      <c r="B1" s="454"/>
      <c r="C1" s="454"/>
      <c r="D1" s="454"/>
      <c r="E1" s="454"/>
      <c r="F1" s="455"/>
    </row>
    <row r="2" spans="1:6" ht="15.75" x14ac:dyDescent="0.25">
      <c r="A2" s="243" t="s">
        <v>0</v>
      </c>
      <c r="B2" s="164"/>
      <c r="C2" s="164"/>
      <c r="D2" s="244"/>
      <c r="E2" s="244"/>
      <c r="F2" s="245"/>
    </row>
    <row r="3" spans="1:6" ht="15.75" x14ac:dyDescent="0.25">
      <c r="A3" s="147" t="s">
        <v>2</v>
      </c>
      <c r="B3" s="140"/>
      <c r="C3" s="143"/>
      <c r="D3" s="146" t="str">
        <f>'Komise § 42'!D3</f>
        <v>Západočeská univerzita v Plzni</v>
      </c>
      <c r="E3" s="140"/>
      <c r="F3" s="143"/>
    </row>
    <row r="4" spans="1:6" ht="15.75" x14ac:dyDescent="0.25">
      <c r="A4" s="147" t="s">
        <v>3</v>
      </c>
      <c r="B4" s="140"/>
      <c r="C4" s="143"/>
      <c r="D4" s="139">
        <f>'Komise § 42'!D4</f>
        <v>49777513</v>
      </c>
      <c r="E4" s="141"/>
      <c r="F4" s="144"/>
    </row>
    <row r="5" spans="1:6" ht="15.75" customHeight="1" x14ac:dyDescent="0.25">
      <c r="A5" s="150" t="s">
        <v>4</v>
      </c>
      <c r="B5" s="145"/>
      <c r="C5" s="142"/>
      <c r="D5" s="151" t="str">
        <f>'Komise § 42'!D5</f>
        <v>Univerzitní 8, 301 00 Plzeň</v>
      </c>
      <c r="E5" s="145"/>
      <c r="F5" s="142"/>
    </row>
    <row r="6" spans="1:6" x14ac:dyDescent="0.25">
      <c r="A6" s="148" t="s">
        <v>34</v>
      </c>
      <c r="B6" s="456" t="str">
        <f>'Komise § 42'!B6:D6</f>
        <v>Mgr. Štěpán Mátl</v>
      </c>
      <c r="C6" s="456"/>
      <c r="D6" s="456"/>
      <c r="E6" s="152" t="s">
        <v>36</v>
      </c>
      <c r="F6" s="169">
        <f>'Komise § 42'!F6</f>
        <v>377631012</v>
      </c>
    </row>
    <row r="7" spans="1:6" x14ac:dyDescent="0.25">
      <c r="A7" s="328"/>
      <c r="B7" s="348"/>
      <c r="C7" s="348"/>
      <c r="D7" s="349" t="s">
        <v>346</v>
      </c>
      <c r="E7" s="510" t="str">
        <f>'Komise § 42'!E7:F7</f>
        <v>smatl@rek.zcu.cz</v>
      </c>
      <c r="F7" s="482"/>
    </row>
    <row r="8" spans="1:6" ht="15.75" x14ac:dyDescent="0.25">
      <c r="A8" s="243" t="s">
        <v>5</v>
      </c>
      <c r="B8" s="164"/>
      <c r="C8" s="164"/>
      <c r="D8" s="244"/>
      <c r="E8" s="244"/>
      <c r="F8" s="245"/>
    </row>
    <row r="9" spans="1:6" ht="15.75" x14ac:dyDescent="0.25">
      <c r="A9" s="555" t="str">
        <f>'Komise § 42'!A9:F9</f>
        <v>ZU - rekonstrukce Chodské náměstí 1, Plzeň</v>
      </c>
      <c r="B9" s="556"/>
      <c r="C9" s="556"/>
      <c r="D9" s="556"/>
      <c r="E9" s="556"/>
      <c r="F9" s="557"/>
    </row>
    <row r="10" spans="1:6"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316"/>
      <c r="D13" s="153"/>
      <c r="E13" s="508" t="str">
        <f>'Komise § 42'!E13:F13</f>
        <v>Z2024-007867)</v>
      </c>
      <c r="F13" s="509"/>
    </row>
    <row r="14" spans="1:6" x14ac:dyDescent="0.25">
      <c r="A14" s="149" t="s">
        <v>38</v>
      </c>
      <c r="B14" s="149"/>
      <c r="C14" s="316"/>
      <c r="D14" s="153"/>
      <c r="E14" s="508" t="str">
        <f>'Komise § 42'!E14:F14</f>
        <v>P24V00000111</v>
      </c>
      <c r="F14" s="509"/>
    </row>
    <row r="15" spans="1:6" ht="15.75" x14ac:dyDescent="0.25">
      <c r="A15" s="159"/>
      <c r="B15" s="173"/>
      <c r="C15" s="173"/>
      <c r="D15" s="160"/>
      <c r="E15" s="160"/>
      <c r="F15" s="161"/>
    </row>
    <row r="16" spans="1:6" ht="15.75" x14ac:dyDescent="0.25">
      <c r="A16" s="243" t="s">
        <v>127</v>
      </c>
      <c r="B16" s="244"/>
      <c r="C16" s="244"/>
      <c r="D16" s="244"/>
      <c r="E16" s="244"/>
      <c r="F16" s="245"/>
    </row>
    <row r="17" spans="1:6" ht="36" x14ac:dyDescent="0.25">
      <c r="A17" s="251" t="s">
        <v>28</v>
      </c>
      <c r="B17" s="251" t="s">
        <v>314</v>
      </c>
      <c r="C17" s="247" t="s">
        <v>25</v>
      </c>
      <c r="D17" s="248" t="s">
        <v>30</v>
      </c>
      <c r="E17" s="248" t="s">
        <v>26</v>
      </c>
      <c r="F17" s="248" t="s">
        <v>27</v>
      </c>
    </row>
    <row r="18" spans="1:6" ht="28.9" customHeight="1" x14ac:dyDescent="0.25">
      <c r="A18" s="354"/>
      <c r="B18" s="354"/>
      <c r="C18" s="354"/>
      <c r="D18" s="354"/>
      <c r="E18" s="354"/>
      <c r="F18" s="354"/>
    </row>
    <row r="19" spans="1:6" ht="6.75" customHeight="1" x14ac:dyDescent="0.25">
      <c r="A19" s="75"/>
      <c r="B19" s="75"/>
      <c r="C19" s="75"/>
      <c r="D19" s="75"/>
      <c r="E19" s="75"/>
      <c r="F19" s="75"/>
    </row>
    <row r="20" spans="1:6" ht="28.9" customHeight="1" x14ac:dyDescent="0.25">
      <c r="A20" s="627" t="s">
        <v>396</v>
      </c>
      <c r="B20" s="667"/>
      <c r="C20" s="667"/>
      <c r="D20" s="667"/>
      <c r="E20" s="667"/>
      <c r="F20" s="668"/>
    </row>
    <row r="21" spans="1:6" ht="7.5" customHeight="1" x14ac:dyDescent="0.25">
      <c r="A21" s="361"/>
      <c r="B21" s="361"/>
      <c r="C21" s="361"/>
      <c r="D21" s="361"/>
      <c r="E21" s="361"/>
      <c r="F21" s="361"/>
    </row>
    <row r="22" spans="1:6" ht="15.75" customHeight="1" x14ac:dyDescent="0.25">
      <c r="A22" s="564" t="s">
        <v>77</v>
      </c>
      <c r="B22" s="565"/>
      <c r="C22" s="565"/>
      <c r="D22" s="565"/>
      <c r="E22" s="565"/>
      <c r="F22" s="566"/>
    </row>
    <row r="23" spans="1:6" ht="15.75" customHeight="1" x14ac:dyDescent="0.25">
      <c r="A23" s="664" t="s">
        <v>376</v>
      </c>
      <c r="B23" s="665"/>
      <c r="C23" s="665"/>
      <c r="D23" s="665"/>
      <c r="E23" s="665"/>
      <c r="F23" s="666"/>
    </row>
    <row r="24" spans="1:6" ht="37.5" customHeight="1" x14ac:dyDescent="0.25">
      <c r="A24" s="598" t="s">
        <v>393</v>
      </c>
      <c r="B24" s="599"/>
      <c r="C24" s="599"/>
      <c r="D24" s="599"/>
      <c r="E24" s="599"/>
      <c r="F24" s="695"/>
    </row>
    <row r="25" spans="1:6" ht="15" customHeight="1" x14ac:dyDescent="0.25">
      <c r="A25" s="681" t="s">
        <v>389</v>
      </c>
      <c r="B25" s="682"/>
      <c r="C25" s="682"/>
      <c r="D25" s="682"/>
      <c r="E25" s="682"/>
      <c r="F25" s="683"/>
    </row>
    <row r="26" spans="1:6" x14ac:dyDescent="0.25">
      <c r="A26" s="689" t="s">
        <v>377</v>
      </c>
      <c r="B26" s="690"/>
      <c r="C26" s="690"/>
      <c r="D26" s="690"/>
      <c r="E26" s="690"/>
      <c r="F26" s="691"/>
    </row>
    <row r="27" spans="1:6" ht="16.5" customHeight="1" x14ac:dyDescent="0.25">
      <c r="A27" s="689" t="s">
        <v>378</v>
      </c>
      <c r="B27" s="690"/>
      <c r="C27" s="690"/>
      <c r="D27" s="690"/>
      <c r="E27" s="690"/>
      <c r="F27" s="691"/>
    </row>
    <row r="28" spans="1:6" ht="16.5" customHeight="1" x14ac:dyDescent="0.25">
      <c r="A28" s="578" t="s">
        <v>397</v>
      </c>
      <c r="B28" s="579"/>
      <c r="C28" s="579"/>
      <c r="D28" s="579"/>
      <c r="E28" s="579"/>
      <c r="F28" s="580"/>
    </row>
    <row r="29" spans="1:6" ht="16.5" customHeight="1" x14ac:dyDescent="0.25">
      <c r="A29" s="578" t="s">
        <v>398</v>
      </c>
      <c r="B29" s="579"/>
      <c r="C29" s="579"/>
      <c r="D29" s="579"/>
      <c r="E29" s="579"/>
      <c r="F29" s="580"/>
    </row>
    <row r="30" spans="1:6" x14ac:dyDescent="0.25">
      <c r="A30" s="689" t="s">
        <v>379</v>
      </c>
      <c r="B30" s="690"/>
      <c r="C30" s="690"/>
      <c r="D30" s="690"/>
      <c r="E30" s="690"/>
      <c r="F30" s="691"/>
    </row>
    <row r="31" spans="1:6" ht="27" customHeight="1" x14ac:dyDescent="0.25">
      <c r="A31" s="675" t="s">
        <v>380</v>
      </c>
      <c r="B31" s="676"/>
      <c r="C31" s="676"/>
      <c r="D31" s="676"/>
      <c r="E31" s="676"/>
      <c r="F31" s="677"/>
    </row>
    <row r="32" spans="1:6" ht="15.75" x14ac:dyDescent="0.25">
      <c r="A32" s="681" t="s">
        <v>390</v>
      </c>
      <c r="B32" s="682"/>
      <c r="C32" s="682"/>
      <c r="D32" s="682"/>
      <c r="E32" s="682"/>
      <c r="F32" s="683"/>
    </row>
    <row r="33" spans="1:8" ht="33.75" customHeight="1" x14ac:dyDescent="0.25">
      <c r="A33" s="675" t="s">
        <v>381</v>
      </c>
      <c r="B33" s="676"/>
      <c r="C33" s="676"/>
      <c r="D33" s="676"/>
      <c r="E33" s="676"/>
      <c r="F33" s="677"/>
    </row>
    <row r="34" spans="1:8" ht="51" customHeight="1" x14ac:dyDescent="0.25">
      <c r="A34" s="678" t="s">
        <v>382</v>
      </c>
      <c r="B34" s="679"/>
      <c r="C34" s="679"/>
      <c r="D34" s="679"/>
      <c r="E34" s="679"/>
      <c r="F34" s="680"/>
    </row>
    <row r="35" spans="1:8" ht="39" customHeight="1" x14ac:dyDescent="0.25">
      <c r="A35" s="692" t="s">
        <v>400</v>
      </c>
      <c r="B35" s="693"/>
      <c r="C35" s="693"/>
      <c r="D35" s="693"/>
      <c r="E35" s="693"/>
      <c r="F35" s="694"/>
    </row>
    <row r="36" spans="1:8" ht="15.75" x14ac:dyDescent="0.25">
      <c r="A36" s="681" t="s">
        <v>383</v>
      </c>
      <c r="B36" s="682"/>
      <c r="C36" s="682"/>
      <c r="D36" s="682"/>
      <c r="E36" s="682"/>
      <c r="F36" s="683"/>
    </row>
    <row r="37" spans="1:8" ht="15.75" customHeight="1" x14ac:dyDescent="0.25">
      <c r="A37" s="661" t="s">
        <v>399</v>
      </c>
      <c r="B37" s="662"/>
      <c r="C37" s="662"/>
      <c r="D37" s="662"/>
      <c r="E37" s="662"/>
      <c r="F37" s="663"/>
    </row>
    <row r="38" spans="1:8" ht="25.5" customHeight="1" x14ac:dyDescent="0.25">
      <c r="A38" s="661" t="s">
        <v>384</v>
      </c>
      <c r="B38" s="662"/>
      <c r="C38" s="662"/>
      <c r="D38" s="662"/>
      <c r="E38" s="662"/>
      <c r="F38" s="663"/>
    </row>
    <row r="39" spans="1:8" ht="15.75" customHeight="1" x14ac:dyDescent="0.25">
      <c r="A39" s="681" t="s">
        <v>391</v>
      </c>
      <c r="B39" s="682"/>
      <c r="C39" s="682"/>
      <c r="D39" s="682"/>
      <c r="E39" s="682"/>
      <c r="F39" s="683"/>
    </row>
    <row r="40" spans="1:8" ht="27.6" customHeight="1" x14ac:dyDescent="0.25">
      <c r="A40" s="684" t="s">
        <v>394</v>
      </c>
      <c r="B40" s="685"/>
      <c r="C40" s="685"/>
      <c r="D40" s="685"/>
      <c r="E40" s="685"/>
      <c r="F40" s="686"/>
    </row>
    <row r="41" spans="1:8" ht="14.45" customHeight="1" x14ac:dyDescent="0.25">
      <c r="A41" s="669" t="s">
        <v>385</v>
      </c>
      <c r="B41" s="670"/>
      <c r="C41" s="670"/>
      <c r="D41" s="670"/>
      <c r="E41" s="670"/>
      <c r="F41" s="671"/>
    </row>
    <row r="42" spans="1:8" ht="26.25" customHeight="1" x14ac:dyDescent="0.25">
      <c r="A42" s="627" t="s">
        <v>425</v>
      </c>
      <c r="B42" s="667"/>
      <c r="C42" s="667"/>
      <c r="D42" s="667"/>
      <c r="E42" s="667"/>
      <c r="F42" s="668"/>
    </row>
    <row r="43" spans="1:8" ht="15.75" x14ac:dyDescent="0.25">
      <c r="A43" s="669" t="s">
        <v>401</v>
      </c>
      <c r="B43" s="670"/>
      <c r="C43" s="670"/>
      <c r="D43" s="670"/>
      <c r="E43" s="670"/>
      <c r="F43" s="671"/>
    </row>
    <row r="44" spans="1:8" ht="39.75" customHeight="1" x14ac:dyDescent="0.25">
      <c r="A44" s="672" t="s">
        <v>395</v>
      </c>
      <c r="B44" s="673"/>
      <c r="C44" s="673"/>
      <c r="D44" s="673"/>
      <c r="E44" s="673"/>
      <c r="F44" s="674"/>
    </row>
    <row r="45" spans="1:8" ht="14.45" customHeight="1" x14ac:dyDescent="0.25">
      <c r="A45" s="561" t="s">
        <v>424</v>
      </c>
      <c r="B45" s="562"/>
      <c r="C45" s="562"/>
      <c r="D45" s="562"/>
      <c r="E45" s="562"/>
      <c r="F45" s="563"/>
      <c r="H45" s="212"/>
    </row>
    <row r="46" spans="1:8" x14ac:dyDescent="0.25">
      <c r="A46" s="627" t="s">
        <v>423</v>
      </c>
      <c r="B46" s="667"/>
      <c r="C46" s="667"/>
      <c r="D46" s="667"/>
      <c r="E46" s="667"/>
      <c r="F46" s="668"/>
      <c r="H46" s="212"/>
    </row>
    <row r="47" spans="1:8" ht="14.45" customHeight="1" x14ac:dyDescent="0.25">
      <c r="A47" s="664" t="s">
        <v>386</v>
      </c>
      <c r="B47" s="665"/>
      <c r="C47" s="665"/>
      <c r="D47" s="665"/>
      <c r="E47" s="665"/>
      <c r="F47" s="666"/>
      <c r="H47" s="212"/>
    </row>
    <row r="48" spans="1:8" ht="27" customHeight="1" x14ac:dyDescent="0.25">
      <c r="A48" s="627" t="s">
        <v>387</v>
      </c>
      <c r="B48" s="667"/>
      <c r="C48" s="667"/>
      <c r="D48" s="667"/>
      <c r="E48" s="667"/>
      <c r="F48" s="668"/>
      <c r="H48" s="212"/>
    </row>
    <row r="49" spans="1:8" ht="14.45" customHeight="1" x14ac:dyDescent="0.25">
      <c r="A49" s="353"/>
      <c r="B49" s="352"/>
      <c r="C49" s="352"/>
      <c r="D49" s="352"/>
      <c r="E49" s="352"/>
      <c r="F49" s="352"/>
      <c r="H49" s="212"/>
    </row>
    <row r="50" spans="1:8" ht="14.45" customHeight="1" x14ac:dyDescent="0.25">
      <c r="A50" s="589" t="s">
        <v>388</v>
      </c>
      <c r="B50" s="590"/>
      <c r="C50" s="590"/>
      <c r="D50" s="590"/>
      <c r="E50" s="590"/>
      <c r="F50" s="359" t="s">
        <v>285</v>
      </c>
      <c r="H50" s="212"/>
    </row>
    <row r="51" spans="1:8" ht="14.45" customHeight="1" x14ac:dyDescent="0.25">
      <c r="A51" s="586" t="s">
        <v>422</v>
      </c>
      <c r="B51" s="587"/>
      <c r="C51" s="587"/>
      <c r="D51" s="587"/>
      <c r="E51" s="587"/>
      <c r="F51" s="588"/>
      <c r="H51" s="212"/>
    </row>
    <row r="52" spans="1:8" ht="14.45" customHeight="1" x14ac:dyDescent="0.25">
      <c r="A52" s="687" t="str">
        <f>E7</f>
        <v>smatl@rek.zcu.cz</v>
      </c>
      <c r="B52" s="688"/>
      <c r="C52" s="688"/>
      <c r="D52" s="688"/>
      <c r="E52" s="217"/>
      <c r="F52" s="218"/>
      <c r="H52" s="212"/>
    </row>
    <row r="53" spans="1:8" ht="14.45" customHeight="1" x14ac:dyDescent="0.25">
      <c r="A53" s="358"/>
      <c r="B53" s="358"/>
      <c r="C53" s="358"/>
      <c r="D53" s="358"/>
      <c r="E53" s="352"/>
      <c r="F53" s="352"/>
      <c r="H53" s="212"/>
    </row>
    <row r="54" spans="1:8" x14ac:dyDescent="0.25">
      <c r="A54" s="154"/>
      <c r="B54" s="154"/>
      <c r="C54" s="155"/>
      <c r="D54" s="154"/>
      <c r="E54" s="430" t="s">
        <v>336</v>
      </c>
      <c r="F54" s="430"/>
    </row>
    <row r="55" spans="1:8" x14ac:dyDescent="0.25">
      <c r="E55" s="431" t="str">
        <f>'Komise § 42'!B18</f>
        <v>Mgr. Štěpán Mátl</v>
      </c>
      <c r="F55" s="431"/>
    </row>
    <row r="56" spans="1:8" x14ac:dyDescent="0.25">
      <c r="E56" s="431" t="s">
        <v>367</v>
      </c>
      <c r="F56" s="431"/>
    </row>
    <row r="57" spans="1:8" x14ac:dyDescent="0.25">
      <c r="E57" s="424" t="s">
        <v>41</v>
      </c>
      <c r="F57" s="424"/>
    </row>
  </sheetData>
  <mergeCells count="47">
    <mergeCell ref="E14:F14"/>
    <mergeCell ref="A1:F1"/>
    <mergeCell ref="B6:D6"/>
    <mergeCell ref="E7:F7"/>
    <mergeCell ref="A9:F9"/>
    <mergeCell ref="A10:D10"/>
    <mergeCell ref="E10:F10"/>
    <mergeCell ref="A11:C11"/>
    <mergeCell ref="D11:F11"/>
    <mergeCell ref="A12:C12"/>
    <mergeCell ref="D12:F12"/>
    <mergeCell ref="E13:F13"/>
    <mergeCell ref="A22:F22"/>
    <mergeCell ref="A23:F23"/>
    <mergeCell ref="A24:F24"/>
    <mergeCell ref="A25:F25"/>
    <mergeCell ref="A27:F27"/>
    <mergeCell ref="A52:D52"/>
    <mergeCell ref="E57:F57"/>
    <mergeCell ref="A20:F20"/>
    <mergeCell ref="A26:F26"/>
    <mergeCell ref="A35:F35"/>
    <mergeCell ref="A38:F38"/>
    <mergeCell ref="A41:F41"/>
    <mergeCell ref="A42:F42"/>
    <mergeCell ref="E54:F54"/>
    <mergeCell ref="E55:F55"/>
    <mergeCell ref="E56:F56"/>
    <mergeCell ref="A45:F45"/>
    <mergeCell ref="A46:F46"/>
    <mergeCell ref="A30:F30"/>
    <mergeCell ref="A31:F31"/>
    <mergeCell ref="A32:F32"/>
    <mergeCell ref="A28:F28"/>
    <mergeCell ref="A29:F29"/>
    <mergeCell ref="A37:F37"/>
    <mergeCell ref="A50:E50"/>
    <mergeCell ref="A51:F51"/>
    <mergeCell ref="A47:F47"/>
    <mergeCell ref="A48:F48"/>
    <mergeCell ref="A43:F43"/>
    <mergeCell ref="A44:F44"/>
    <mergeCell ref="A33:F33"/>
    <mergeCell ref="A34:F34"/>
    <mergeCell ref="A36:F36"/>
    <mergeCell ref="A39:F39"/>
    <mergeCell ref="A40:F40"/>
  </mergeCells>
  <pageMargins left="0.7" right="0.7" top="1.2291666666666667" bottom="0.78740157499999996" header="0.3" footer="0.3"/>
  <pageSetup paperSize="9" orientation="portrait" r:id="rId1"/>
  <headerFooter differentFirst="1">
    <oddFooter>&amp;C&amp;P / &amp;N</oddFooter>
    <firstHeader>&amp;L&amp;G</firstHeader>
    <firstFooter>&amp;C&amp;P/&amp;N</first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24"/>
  <sheetViews>
    <sheetView view="pageLayout" zoomScaleNormal="100" workbookViewId="0">
      <selection activeCell="C27" sqref="C27"/>
    </sheetView>
  </sheetViews>
  <sheetFormatPr defaultColWidth="9.28515625" defaultRowHeight="15" x14ac:dyDescent="0.25"/>
  <cols>
    <col min="1" max="2" width="5" style="281" customWidth="1"/>
    <col min="3" max="3" width="9.28515625" style="281" customWidth="1"/>
    <col min="4" max="4" width="21.42578125" style="281" customWidth="1"/>
    <col min="5" max="5" width="30.7109375" style="281" customWidth="1"/>
    <col min="6" max="6" width="15.7109375" style="281" customWidth="1"/>
    <col min="7" max="16384" width="9.28515625" style="281"/>
  </cols>
  <sheetData>
    <row r="1" spans="1:6" ht="18.75" x14ac:dyDescent="0.25">
      <c r="A1" s="453" t="s">
        <v>392</v>
      </c>
      <c r="B1" s="454"/>
      <c r="C1" s="454"/>
      <c r="D1" s="454"/>
      <c r="E1" s="454"/>
      <c r="F1" s="455"/>
    </row>
    <row r="2" spans="1:6" ht="15.75" x14ac:dyDescent="0.25">
      <c r="A2" s="243" t="s">
        <v>0</v>
      </c>
      <c r="B2" s="164"/>
      <c r="C2" s="164"/>
      <c r="D2" s="244"/>
      <c r="E2" s="244"/>
      <c r="F2" s="245"/>
    </row>
    <row r="3" spans="1:6" ht="15.75" x14ac:dyDescent="0.25">
      <c r="A3" s="147" t="s">
        <v>2</v>
      </c>
      <c r="B3" s="140"/>
      <c r="C3" s="143"/>
      <c r="D3" s="146" t="str">
        <f>'Komise § 42'!D3</f>
        <v>Západočeská univerzita v Plzni</v>
      </c>
      <c r="E3" s="140"/>
      <c r="F3" s="143"/>
    </row>
    <row r="4" spans="1:6" ht="15.75" x14ac:dyDescent="0.25">
      <c r="A4" s="147" t="s">
        <v>3</v>
      </c>
      <c r="B4" s="140"/>
      <c r="C4" s="143"/>
      <c r="D4" s="139">
        <f>'Komise § 42'!D4</f>
        <v>49777513</v>
      </c>
      <c r="E4" s="141"/>
      <c r="F4" s="144"/>
    </row>
    <row r="5" spans="1:6" ht="15.75" customHeight="1" x14ac:dyDescent="0.25">
      <c r="A5" s="150" t="s">
        <v>4</v>
      </c>
      <c r="B5" s="145"/>
      <c r="C5" s="142"/>
      <c r="D5" s="151" t="str">
        <f>'Komise § 42'!D5</f>
        <v>Univerzitní 8, 301 00 Plzeň</v>
      </c>
      <c r="E5" s="145"/>
      <c r="F5" s="142"/>
    </row>
    <row r="6" spans="1:6" x14ac:dyDescent="0.25">
      <c r="A6" s="148" t="s">
        <v>34</v>
      </c>
      <c r="B6" s="456" t="str">
        <f>'Komise § 42'!B6:D6</f>
        <v>Mgr. Štěpán Mátl</v>
      </c>
      <c r="C6" s="456"/>
      <c r="D6" s="456"/>
      <c r="E6" s="152" t="s">
        <v>36</v>
      </c>
      <c r="F6" s="169">
        <f>'Komise § 42'!F6</f>
        <v>377631012</v>
      </c>
    </row>
    <row r="7" spans="1:6" x14ac:dyDescent="0.25">
      <c r="A7" s="328"/>
      <c r="B7" s="348"/>
      <c r="C7" s="348"/>
      <c r="D7" s="349" t="s">
        <v>346</v>
      </c>
      <c r="E7" s="510" t="str">
        <f>'Komise § 42'!E7:F7</f>
        <v>smatl@rek.zcu.cz</v>
      </c>
      <c r="F7" s="482"/>
    </row>
    <row r="8" spans="1:6" ht="15.75" x14ac:dyDescent="0.25">
      <c r="A8" s="243" t="s">
        <v>5</v>
      </c>
      <c r="B8" s="164"/>
      <c r="C8" s="164"/>
      <c r="D8" s="244"/>
      <c r="E8" s="244"/>
      <c r="F8" s="245"/>
    </row>
    <row r="9" spans="1:6" ht="15.75" x14ac:dyDescent="0.25">
      <c r="A9" s="555" t="str">
        <f>'Komise § 42'!A9:F9</f>
        <v>ZU - rekonstrukce Chodské náměstí 1, Plzeň</v>
      </c>
      <c r="B9" s="556"/>
      <c r="C9" s="556"/>
      <c r="D9" s="556"/>
      <c r="E9" s="556"/>
      <c r="F9" s="557"/>
    </row>
    <row r="10" spans="1:6"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316"/>
      <c r="D13" s="153"/>
      <c r="E13" s="508" t="str">
        <f>'Komise § 42'!E13:F13</f>
        <v>Z2024-007867)</v>
      </c>
      <c r="F13" s="509"/>
    </row>
    <row r="14" spans="1:6" x14ac:dyDescent="0.25">
      <c r="A14" s="149" t="s">
        <v>38</v>
      </c>
      <c r="B14" s="149"/>
      <c r="C14" s="316"/>
      <c r="D14" s="153"/>
      <c r="E14" s="508" t="str">
        <f>'Komise § 42'!E14:F14</f>
        <v>P24V00000111</v>
      </c>
      <c r="F14" s="509"/>
    </row>
    <row r="15" spans="1:6" ht="15.75" x14ac:dyDescent="0.25">
      <c r="A15" s="159"/>
      <c r="B15" s="173"/>
      <c r="C15" s="173"/>
      <c r="D15" s="160"/>
      <c r="E15" s="160"/>
      <c r="F15" s="161"/>
    </row>
    <row r="16" spans="1:6" ht="15.75" x14ac:dyDescent="0.25">
      <c r="A16" s="243" t="s">
        <v>127</v>
      </c>
      <c r="B16" s="244"/>
      <c r="C16" s="244"/>
      <c r="D16" s="244"/>
      <c r="E16" s="244"/>
      <c r="F16" s="245"/>
    </row>
    <row r="17" spans="1:6" ht="27" x14ac:dyDescent="0.25">
      <c r="A17" s="251" t="s">
        <v>24</v>
      </c>
      <c r="B17" s="251" t="s">
        <v>314</v>
      </c>
      <c r="C17" s="247" t="s">
        <v>25</v>
      </c>
      <c r="D17" s="248" t="s">
        <v>30</v>
      </c>
      <c r="E17" s="248" t="s">
        <v>26</v>
      </c>
      <c r="F17" s="248" t="s">
        <v>27</v>
      </c>
    </row>
    <row r="18" spans="1:6" ht="28.9" customHeight="1" x14ac:dyDescent="0.25">
      <c r="A18" s="354"/>
      <c r="B18" s="354"/>
      <c r="C18" s="354"/>
      <c r="D18" s="354"/>
      <c r="E18" s="354"/>
      <c r="F18" s="354"/>
    </row>
    <row r="19" spans="1:6" x14ac:dyDescent="0.25">
      <c r="A19" s="357"/>
      <c r="B19" s="350"/>
      <c r="C19" s="350"/>
      <c r="D19" s="350"/>
      <c r="E19" s="350"/>
      <c r="F19" s="351"/>
    </row>
    <row r="20" spans="1:6" ht="28.9" customHeight="1" x14ac:dyDescent="0.25">
      <c r="A20" s="696" t="s">
        <v>429</v>
      </c>
      <c r="B20" s="667"/>
      <c r="C20" s="667"/>
      <c r="D20" s="667"/>
      <c r="E20" s="667"/>
      <c r="F20" s="668"/>
    </row>
    <row r="22" spans="1:6" x14ac:dyDescent="0.25">
      <c r="E22" s="372">
        <f>D18</f>
        <v>0</v>
      </c>
    </row>
    <row r="23" spans="1:6" x14ac:dyDescent="0.25">
      <c r="E23" s="360"/>
    </row>
    <row r="24" spans="1:6" x14ac:dyDescent="0.25">
      <c r="E24" s="371" t="s">
        <v>41</v>
      </c>
    </row>
  </sheetData>
  <mergeCells count="13">
    <mergeCell ref="A1:F1"/>
    <mergeCell ref="B6:D6"/>
    <mergeCell ref="E7:F7"/>
    <mergeCell ref="A9:F9"/>
    <mergeCell ref="A10:D10"/>
    <mergeCell ref="E10:F10"/>
    <mergeCell ref="A20:F20"/>
    <mergeCell ref="A11:C11"/>
    <mergeCell ref="D11:F11"/>
    <mergeCell ref="A12:C12"/>
    <mergeCell ref="D12:F12"/>
    <mergeCell ref="E13:F13"/>
    <mergeCell ref="E14:F14"/>
  </mergeCells>
  <pageMargins left="0.7" right="0.7" top="1.2291666666666667" bottom="0.78740157499999996" header="0.3" footer="0.3"/>
  <pageSetup paperSize="9" orientation="portrait" r:id="rId1"/>
  <headerFooter differentFirst="1">
    <firstHeader>&amp;L&amp;G</firstHeader>
    <firstFooter>&amp;C&amp;P/&amp;N</first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
  <sheetViews>
    <sheetView view="pageLayout" topLeftCell="A7" zoomScale="115" zoomScaleNormal="100" zoomScalePageLayoutView="115" workbookViewId="0">
      <selection activeCell="L13" sqref="L13"/>
    </sheetView>
  </sheetViews>
  <sheetFormatPr defaultColWidth="9.28515625" defaultRowHeight="15" x14ac:dyDescent="0.25"/>
  <cols>
    <col min="1" max="2" width="5" style="21" customWidth="1"/>
    <col min="3" max="3" width="9.28515625" style="21" customWidth="1"/>
    <col min="4" max="4" width="21.42578125" style="21" customWidth="1"/>
    <col min="5" max="5" width="30.7109375" style="21" customWidth="1"/>
    <col min="6" max="6" width="15.7109375" style="21" customWidth="1"/>
    <col min="7" max="7" width="9.28515625" style="21"/>
    <col min="8" max="8" width="18" style="21" hidden="1" customWidth="1"/>
    <col min="9" max="9" width="9.28515625" style="21"/>
    <col min="10" max="10" width="15.7109375" style="21" bestFit="1" customWidth="1"/>
    <col min="11" max="16384" width="9.28515625" style="21"/>
  </cols>
  <sheetData>
    <row r="1" spans="1:10" ht="18.75" x14ac:dyDescent="0.25">
      <c r="A1" s="453" t="s">
        <v>356</v>
      </c>
      <c r="B1" s="454"/>
      <c r="C1" s="454"/>
      <c r="D1" s="454"/>
      <c r="E1" s="454"/>
      <c r="F1" s="455"/>
    </row>
    <row r="2" spans="1:10" ht="15.75" customHeight="1" x14ac:dyDescent="0.25">
      <c r="A2" s="63" t="s">
        <v>0</v>
      </c>
      <c r="B2" s="64"/>
      <c r="C2" s="64"/>
      <c r="D2" s="65"/>
      <c r="E2" s="65"/>
      <c r="F2" s="66"/>
    </row>
    <row r="3" spans="1:10" ht="15.75" x14ac:dyDescent="0.25">
      <c r="A3" s="15" t="s">
        <v>2</v>
      </c>
      <c r="B3" s="22"/>
      <c r="C3" s="10"/>
      <c r="D3" s="14" t="s">
        <v>336</v>
      </c>
      <c r="E3" s="22"/>
      <c r="F3" s="10"/>
    </row>
    <row r="4" spans="1:10" ht="15.75" x14ac:dyDescent="0.25">
      <c r="A4" s="15" t="s">
        <v>3</v>
      </c>
      <c r="B4" s="22"/>
      <c r="C4" s="10"/>
      <c r="D4" s="1">
        <v>49777513</v>
      </c>
      <c r="E4" s="24"/>
      <c r="F4" s="11"/>
    </row>
    <row r="5" spans="1:10" ht="15.75" x14ac:dyDescent="0.25">
      <c r="A5" s="19" t="s">
        <v>4</v>
      </c>
      <c r="B5" s="13"/>
      <c r="C5" s="9"/>
      <c r="D5" s="151" t="s">
        <v>337</v>
      </c>
      <c r="E5" s="13"/>
      <c r="F5" s="9"/>
    </row>
    <row r="6" spans="1:10" x14ac:dyDescent="0.25">
      <c r="A6" s="325" t="s">
        <v>34</v>
      </c>
      <c r="B6" s="480" t="s">
        <v>35</v>
      </c>
      <c r="C6" s="480"/>
      <c r="D6" s="480"/>
      <c r="E6" s="23" t="s">
        <v>36</v>
      </c>
      <c r="F6" s="72">
        <f>VLOOKUP(B6,Technici!B3:D13,3,0)</f>
        <v>377631012</v>
      </c>
      <c r="J6" s="283"/>
    </row>
    <row r="7" spans="1:10" x14ac:dyDescent="0.25">
      <c r="A7" s="328"/>
      <c r="B7" s="457"/>
      <c r="C7" s="457"/>
      <c r="D7" s="322" t="s">
        <v>346</v>
      </c>
      <c r="E7" s="481" t="str">
        <f>VLOOKUP(B6,Technici!B3:D13,2,0)</f>
        <v>smatl@rek.zcu.cz</v>
      </c>
      <c r="F7" s="482"/>
      <c r="J7" s="283"/>
    </row>
    <row r="8" spans="1:10" ht="15.75" x14ac:dyDescent="0.25">
      <c r="A8" s="326" t="s">
        <v>5</v>
      </c>
      <c r="B8" s="327"/>
      <c r="C8" s="327"/>
      <c r="D8" s="330"/>
      <c r="E8" s="65"/>
      <c r="F8" s="66"/>
      <c r="J8" s="283"/>
    </row>
    <row r="9" spans="1:10" s="47" customFormat="1" ht="15.75" x14ac:dyDescent="0.25">
      <c r="A9" s="460" t="s">
        <v>453</v>
      </c>
      <c r="B9" s="461"/>
      <c r="C9" s="461"/>
      <c r="D9" s="461"/>
      <c r="E9" s="461"/>
      <c r="F9" s="462"/>
      <c r="J9" s="283"/>
    </row>
    <row r="10" spans="1:10" s="281" customFormat="1" x14ac:dyDescent="0.25">
      <c r="A10" s="448" t="s">
        <v>295</v>
      </c>
      <c r="B10" s="449"/>
      <c r="C10" s="449"/>
      <c r="D10" s="450"/>
      <c r="E10" s="486" t="s">
        <v>454</v>
      </c>
      <c r="F10" s="452"/>
      <c r="J10" s="283"/>
    </row>
    <row r="11" spans="1:10" x14ac:dyDescent="0.25">
      <c r="A11" s="483" t="s">
        <v>1</v>
      </c>
      <c r="B11" s="484"/>
      <c r="C11" s="485"/>
      <c r="D11" s="435" t="s">
        <v>154</v>
      </c>
      <c r="E11" s="436"/>
      <c r="F11" s="437"/>
      <c r="H11" s="138" t="s">
        <v>152</v>
      </c>
    </row>
    <row r="12" spans="1:10" x14ac:dyDescent="0.25">
      <c r="A12" s="432" t="s">
        <v>39</v>
      </c>
      <c r="B12" s="433"/>
      <c r="C12" s="434"/>
      <c r="D12" s="487" t="s">
        <v>455</v>
      </c>
      <c r="E12" s="489"/>
      <c r="F12" s="488"/>
      <c r="H12" s="138" t="s">
        <v>153</v>
      </c>
    </row>
    <row r="13" spans="1:10" x14ac:dyDescent="0.25">
      <c r="A13" s="292" t="s">
        <v>37</v>
      </c>
      <c r="B13" s="292"/>
      <c r="C13" s="293"/>
      <c r="D13" s="294"/>
      <c r="E13" s="487" t="s">
        <v>456</v>
      </c>
      <c r="F13" s="488"/>
      <c r="G13" s="281"/>
      <c r="H13" s="138" t="s">
        <v>154</v>
      </c>
    </row>
    <row r="14" spans="1:10" x14ac:dyDescent="0.25">
      <c r="A14" s="292" t="s">
        <v>38</v>
      </c>
      <c r="B14" s="292"/>
      <c r="C14" s="293"/>
      <c r="D14" s="294"/>
      <c r="E14" s="487" t="s">
        <v>457</v>
      </c>
      <c r="F14" s="488"/>
    </row>
    <row r="15" spans="1:10" s="47" customFormat="1" ht="3.6" customHeight="1" x14ac:dyDescent="0.25">
      <c r="A15" s="39"/>
      <c r="B15" s="39"/>
      <c r="C15" s="40"/>
      <c r="D15" s="41"/>
      <c r="E15" s="33"/>
      <c r="F15" s="33"/>
    </row>
    <row r="16" spans="1:10" ht="15.75" x14ac:dyDescent="0.25">
      <c r="A16" s="243" t="s">
        <v>351</v>
      </c>
      <c r="B16" s="65"/>
      <c r="C16" s="65"/>
      <c r="D16" s="65"/>
      <c r="E16" s="65"/>
      <c r="F16" s="66"/>
    </row>
    <row r="17" spans="1:6" x14ac:dyDescent="0.25">
      <c r="A17" s="288" t="s">
        <v>183</v>
      </c>
      <c r="B17" s="493" t="s">
        <v>294</v>
      </c>
      <c r="C17" s="493"/>
      <c r="D17" s="493"/>
      <c r="E17" s="188" t="s">
        <v>347</v>
      </c>
      <c r="F17" s="67" t="s">
        <v>40</v>
      </c>
    </row>
    <row r="18" spans="1:6" x14ac:dyDescent="0.25">
      <c r="A18" s="295">
        <v>1</v>
      </c>
      <c r="B18" s="494" t="str">
        <f>B6</f>
        <v>Mgr. Štěpán Mátl</v>
      </c>
      <c r="C18" s="495"/>
      <c r="D18" s="495"/>
      <c r="E18" s="297" t="s">
        <v>349</v>
      </c>
      <c r="F18" s="295" t="s">
        <v>348</v>
      </c>
    </row>
    <row r="19" spans="1:6" x14ac:dyDescent="0.25">
      <c r="A19" s="242">
        <v>2</v>
      </c>
      <c r="B19" s="463" t="s">
        <v>458</v>
      </c>
      <c r="C19" s="464"/>
      <c r="D19" s="464"/>
      <c r="E19" s="297" t="s">
        <v>349</v>
      </c>
      <c r="F19" s="295" t="s">
        <v>461</v>
      </c>
    </row>
    <row r="20" spans="1:6" s="281" customFormat="1" x14ac:dyDescent="0.25">
      <c r="A20" s="323">
        <v>3</v>
      </c>
      <c r="B20" s="463" t="s">
        <v>459</v>
      </c>
      <c r="C20" s="464"/>
      <c r="D20" s="464"/>
      <c r="E20" s="297" t="s">
        <v>349</v>
      </c>
      <c r="F20" s="388" t="s">
        <v>461</v>
      </c>
    </row>
    <row r="21" spans="1:6" s="281" customFormat="1" x14ac:dyDescent="0.25">
      <c r="A21" s="388">
        <v>4</v>
      </c>
      <c r="B21" s="490" t="s">
        <v>460</v>
      </c>
      <c r="C21" s="491"/>
      <c r="D21" s="492"/>
      <c r="E21" s="297" t="s">
        <v>349</v>
      </c>
      <c r="F21" s="388" t="s">
        <v>461</v>
      </c>
    </row>
    <row r="22" spans="1:6" s="281" customFormat="1" x14ac:dyDescent="0.25">
      <c r="A22" s="242">
        <v>5</v>
      </c>
      <c r="B22" s="490" t="s">
        <v>418</v>
      </c>
      <c r="C22" s="491"/>
      <c r="D22" s="492"/>
      <c r="E22" s="297" t="s">
        <v>350</v>
      </c>
      <c r="F22" s="388" t="s">
        <v>348</v>
      </c>
    </row>
    <row r="23" spans="1:6" s="281" customFormat="1" x14ac:dyDescent="0.25">
      <c r="A23" s="388">
        <v>6</v>
      </c>
      <c r="B23" s="463" t="s">
        <v>462</v>
      </c>
      <c r="C23" s="464"/>
      <c r="D23" s="464"/>
      <c r="E23" s="297" t="s">
        <v>350</v>
      </c>
      <c r="F23" s="388" t="s">
        <v>461</v>
      </c>
    </row>
    <row r="24" spans="1:6" s="281" customFormat="1" x14ac:dyDescent="0.25">
      <c r="A24" s="388">
        <v>7</v>
      </c>
      <c r="B24" s="463" t="s">
        <v>463</v>
      </c>
      <c r="C24" s="464"/>
      <c r="D24" s="464"/>
      <c r="E24" s="297" t="s">
        <v>350</v>
      </c>
      <c r="F24" s="388" t="s">
        <v>461</v>
      </c>
    </row>
    <row r="25" spans="1:6" s="281" customFormat="1" x14ac:dyDescent="0.25">
      <c r="A25" s="242">
        <v>8</v>
      </c>
      <c r="B25" s="463" t="s">
        <v>464</v>
      </c>
      <c r="C25" s="464"/>
      <c r="D25" s="464"/>
      <c r="E25" s="297" t="s">
        <v>350</v>
      </c>
      <c r="F25" s="388" t="s">
        <v>461</v>
      </c>
    </row>
    <row r="26" spans="1:6" s="47" customFormat="1" ht="5.45" customHeight="1" x14ac:dyDescent="0.25">
      <c r="A26" s="75"/>
      <c r="B26" s="114"/>
      <c r="C26" s="115"/>
      <c r="D26" s="115"/>
      <c r="E26" s="110"/>
      <c r="F26" s="116"/>
    </row>
    <row r="27" spans="1:6" s="28" customFormat="1" ht="14.45" customHeight="1" x14ac:dyDescent="0.25">
      <c r="A27" s="465" t="s">
        <v>290</v>
      </c>
      <c r="B27" s="466"/>
      <c r="C27" s="466"/>
      <c r="D27" s="467"/>
      <c r="E27" s="38" t="s">
        <v>47</v>
      </c>
      <c r="F27" s="43">
        <v>45401</v>
      </c>
    </row>
    <row r="28" spans="1:6" s="27" customFormat="1" ht="14.45" customHeight="1" x14ac:dyDescent="0.25">
      <c r="A28" s="468"/>
      <c r="B28" s="469"/>
      <c r="C28" s="469"/>
      <c r="D28" s="470"/>
      <c r="E28" s="31" t="s">
        <v>48</v>
      </c>
      <c r="F28" s="363">
        <v>0.41666666666666669</v>
      </c>
    </row>
    <row r="29" spans="1:6" s="28" customFormat="1" ht="6" customHeight="1" x14ac:dyDescent="0.25">
      <c r="C29" s="29"/>
      <c r="D29" s="42"/>
      <c r="E29" s="29"/>
    </row>
    <row r="30" spans="1:6" ht="30.75" customHeight="1" x14ac:dyDescent="0.25">
      <c r="A30" s="474" t="s">
        <v>371</v>
      </c>
      <c r="B30" s="475"/>
      <c r="C30" s="475"/>
      <c r="D30" s="475"/>
      <c r="E30" s="475"/>
      <c r="F30" s="476"/>
    </row>
    <row r="31" spans="1:6" s="138" customFormat="1" ht="15.75" customHeight="1" x14ac:dyDescent="0.25">
      <c r="A31" s="471" t="s">
        <v>364</v>
      </c>
      <c r="B31" s="472"/>
      <c r="C31" s="472"/>
      <c r="D31" s="472"/>
      <c r="E31" s="472"/>
      <c r="F31" s="473"/>
    </row>
    <row r="32" spans="1:6" s="281" customFormat="1" ht="76.5" customHeight="1" x14ac:dyDescent="0.25">
      <c r="A32" s="471" t="s">
        <v>426</v>
      </c>
      <c r="B32" s="472"/>
      <c r="C32" s="472"/>
      <c r="D32" s="472"/>
      <c r="E32" s="472"/>
      <c r="F32" s="473"/>
    </row>
    <row r="33" spans="1:6" s="281" customFormat="1" ht="44.25" customHeight="1" x14ac:dyDescent="0.25">
      <c r="A33" s="471" t="s">
        <v>372</v>
      </c>
      <c r="B33" s="472"/>
      <c r="C33" s="472"/>
      <c r="D33" s="472"/>
      <c r="E33" s="472"/>
      <c r="F33" s="473"/>
    </row>
    <row r="34" spans="1:6" s="281" customFormat="1" ht="29.25" customHeight="1" x14ac:dyDescent="0.25">
      <c r="A34" s="477" t="s">
        <v>370</v>
      </c>
      <c r="B34" s="478"/>
      <c r="C34" s="478"/>
      <c r="D34" s="478"/>
      <c r="E34" s="478"/>
      <c r="F34" s="479"/>
    </row>
    <row r="35" spans="1:6" s="47" customFormat="1" ht="9" customHeight="1" x14ac:dyDescent="0.25">
      <c r="A35" s="321"/>
      <c r="B35" s="321"/>
      <c r="C35" s="321"/>
      <c r="D35" s="321"/>
      <c r="E35" s="321"/>
      <c r="F35" s="321"/>
    </row>
    <row r="36" spans="1:6" s="47" customFormat="1" x14ac:dyDescent="0.25">
      <c r="A36" s="281"/>
      <c r="B36" s="281"/>
      <c r="C36" s="29"/>
      <c r="D36" s="42"/>
      <c r="E36" s="29"/>
      <c r="F36" s="281"/>
    </row>
    <row r="37" spans="1:6" x14ac:dyDescent="0.25">
      <c r="A37" s="429"/>
      <c r="B37" s="429"/>
      <c r="C37" s="155"/>
      <c r="D37" s="154"/>
      <c r="E37" s="430" t="s">
        <v>336</v>
      </c>
      <c r="F37" s="430"/>
    </row>
    <row r="38" spans="1:6" ht="15" customHeight="1" x14ac:dyDescent="0.25">
      <c r="A38" s="281"/>
      <c r="B38" s="281"/>
      <c r="C38" s="281"/>
      <c r="D38" s="281"/>
      <c r="E38" s="431" t="s">
        <v>432</v>
      </c>
      <c r="F38" s="431"/>
    </row>
    <row r="39" spans="1:6" s="27" customFormat="1" x14ac:dyDescent="0.25">
      <c r="A39" s="138"/>
      <c r="B39" s="138"/>
      <c r="C39" s="138"/>
      <c r="D39" s="138"/>
      <c r="E39" s="431" t="s">
        <v>345</v>
      </c>
      <c r="F39" s="431"/>
    </row>
    <row r="40" spans="1:6" x14ac:dyDescent="0.25">
      <c r="A40" s="138"/>
      <c r="B40" s="138"/>
      <c r="C40" s="138"/>
      <c r="D40" s="138"/>
      <c r="E40" s="424" t="s">
        <v>41</v>
      </c>
      <c r="F40" s="424"/>
    </row>
    <row r="41" spans="1:6" x14ac:dyDescent="0.25">
      <c r="A41" s="138"/>
      <c r="B41" s="138"/>
      <c r="C41" s="138"/>
      <c r="D41" s="138"/>
      <c r="E41" s="138"/>
      <c r="F41" s="138"/>
    </row>
  </sheetData>
  <mergeCells count="33">
    <mergeCell ref="B21:D21"/>
    <mergeCell ref="B24:D24"/>
    <mergeCell ref="B17:D17"/>
    <mergeCell ref="B18:D18"/>
    <mergeCell ref="A12:C12"/>
    <mergeCell ref="B19:D19"/>
    <mergeCell ref="B20:D20"/>
    <mergeCell ref="B22:D22"/>
    <mergeCell ref="B23:D23"/>
    <mergeCell ref="E13:F13"/>
    <mergeCell ref="A9:F9"/>
    <mergeCell ref="D11:F11"/>
    <mergeCell ref="E14:F14"/>
    <mergeCell ref="D12:F12"/>
    <mergeCell ref="A1:F1"/>
    <mergeCell ref="B6:D6"/>
    <mergeCell ref="B7:C7"/>
    <mergeCell ref="E7:F7"/>
    <mergeCell ref="A11:C11"/>
    <mergeCell ref="E10:F10"/>
    <mergeCell ref="A10:D10"/>
    <mergeCell ref="B25:D25"/>
    <mergeCell ref="E40:F40"/>
    <mergeCell ref="E39:F39"/>
    <mergeCell ref="A37:B37"/>
    <mergeCell ref="A27:D28"/>
    <mergeCell ref="E38:F38"/>
    <mergeCell ref="E37:F37"/>
    <mergeCell ref="A31:F31"/>
    <mergeCell ref="A30:F30"/>
    <mergeCell ref="A32:F32"/>
    <mergeCell ref="A34:F34"/>
    <mergeCell ref="A33:F33"/>
  </mergeCells>
  <dataValidations count="1">
    <dataValidation type="list" allowBlank="1" showInputMessage="1" showErrorMessage="1" sqref="D11:F11" xr:uid="{00000000-0002-0000-0000-000000000000}">
      <formula1>$H$11:$H$13</formula1>
    </dataValidation>
  </dataValidations>
  <pageMargins left="0.7" right="0.7" top="1.2254901960784315" bottom="0.78740157499999996" header="0.3" footer="0.3"/>
  <pageSetup paperSize="9" orientation="portrait" r:id="rId1"/>
  <headerFooter differentFirst="1">
    <oddFooter>&amp;C&amp;P/&amp;N</oddFooter>
    <firstHeader>&amp;L&amp;G</firstHeader>
    <firstFooter>&amp;C&amp;P/&amp;N</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Technici!$B$3:$B$6</xm:f>
          </x14:formula1>
          <xm:sqref>B6:D6</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72"/>
  <sheetViews>
    <sheetView view="pageLayout" topLeftCell="A46" zoomScaleNormal="100" workbookViewId="0">
      <selection activeCell="A20" sqref="A20:XFD20"/>
    </sheetView>
  </sheetViews>
  <sheetFormatPr defaultRowHeight="15" x14ac:dyDescent="0.25"/>
  <cols>
    <col min="1" max="2" width="5" customWidth="1"/>
    <col min="3" max="3" width="9.28515625" customWidth="1"/>
    <col min="4" max="4" width="21.42578125" customWidth="1"/>
    <col min="5" max="5" width="30.7109375" customWidth="1"/>
    <col min="6" max="6" width="15.7109375" customWidth="1"/>
  </cols>
  <sheetData>
    <row r="1" spans="1:6" ht="18.75" x14ac:dyDescent="0.25">
      <c r="A1" s="453" t="s">
        <v>45</v>
      </c>
      <c r="B1" s="454"/>
      <c r="C1" s="454"/>
      <c r="D1" s="454"/>
      <c r="E1" s="454"/>
      <c r="F1" s="455"/>
    </row>
    <row r="2" spans="1:6" s="21" customFormat="1" ht="15.75" x14ac:dyDescent="0.25">
      <c r="A2" s="63" t="s">
        <v>0</v>
      </c>
      <c r="B2" s="64"/>
      <c r="C2" s="64"/>
      <c r="D2" s="65"/>
      <c r="E2" s="65"/>
      <c r="F2" s="66"/>
    </row>
    <row r="3" spans="1:6" s="21" customFormat="1" ht="15.75" x14ac:dyDescent="0.25">
      <c r="A3" s="15" t="s">
        <v>2</v>
      </c>
      <c r="B3" s="22"/>
      <c r="C3" s="10"/>
      <c r="D3" s="14" t="str">
        <f>'Komise § 42'!D3</f>
        <v>Západočeská univerzita v Plzni</v>
      </c>
      <c r="E3" s="22"/>
      <c r="F3" s="10"/>
    </row>
    <row r="4" spans="1:6" s="21" customFormat="1" ht="15.75" x14ac:dyDescent="0.25">
      <c r="A4" s="15" t="s">
        <v>3</v>
      </c>
      <c r="B4" s="22"/>
      <c r="C4" s="10"/>
      <c r="D4" s="1">
        <f>'Komise § 42'!D4</f>
        <v>49777513</v>
      </c>
      <c r="E4" s="24"/>
      <c r="F4" s="11"/>
    </row>
    <row r="5" spans="1:6" s="21" customFormat="1" ht="15.75" x14ac:dyDescent="0.25">
      <c r="A5" s="19" t="s">
        <v>4</v>
      </c>
      <c r="B5" s="13"/>
      <c r="C5" s="9"/>
      <c r="D5" s="20" t="str">
        <f>'Komise § 42'!D5</f>
        <v>Univerzitní 8, 301 00 Plzeň</v>
      </c>
      <c r="E5" s="13"/>
      <c r="F5" s="9"/>
    </row>
    <row r="6" spans="1:6" s="21" customFormat="1" x14ac:dyDescent="0.25">
      <c r="A6" s="16" t="s">
        <v>34</v>
      </c>
      <c r="B6" s="456" t="str">
        <f>'Komise § 42'!B6:D6</f>
        <v>Mgr. Štěpán Mátl</v>
      </c>
      <c r="C6" s="456"/>
      <c r="D6" s="456"/>
      <c r="E6" s="23" t="s">
        <v>36</v>
      </c>
      <c r="F6" s="72">
        <f>'Komise § 42'!F6</f>
        <v>377631012</v>
      </c>
    </row>
    <row r="7" spans="1:6" s="21" customFormat="1" x14ac:dyDescent="0.25">
      <c r="A7" s="328"/>
      <c r="B7" s="329"/>
      <c r="C7" s="329"/>
      <c r="D7" s="322" t="s">
        <v>346</v>
      </c>
      <c r="E7" s="510" t="str">
        <f>'Komise § 42'!E7:F7</f>
        <v>smatl@rek.zcu.cz</v>
      </c>
      <c r="F7" s="482"/>
    </row>
    <row r="8" spans="1:6" s="21" customFormat="1" ht="15.75" x14ac:dyDescent="0.25">
      <c r="A8" s="63" t="s">
        <v>5</v>
      </c>
      <c r="B8" s="64"/>
      <c r="C8" s="64"/>
      <c r="D8" s="65"/>
      <c r="E8" s="65"/>
      <c r="F8" s="66"/>
    </row>
    <row r="9" spans="1:6" s="47" customFormat="1" ht="15.75" x14ac:dyDescent="0.25">
      <c r="A9" s="460" t="str">
        <f>'Komise § 42'!A9:F9</f>
        <v>ZU - rekonstrukce Chodské náměstí 1, Plzeň</v>
      </c>
      <c r="B9" s="461"/>
      <c r="C9" s="461"/>
      <c r="D9" s="461"/>
      <c r="E9" s="461"/>
      <c r="F9" s="462"/>
    </row>
    <row r="10" spans="1:6"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6" s="21" customFormat="1" x14ac:dyDescent="0.25">
      <c r="A11" s="432" t="s">
        <v>1</v>
      </c>
      <c r="B11" s="433"/>
      <c r="C11" s="434"/>
      <c r="D11" s="435" t="str">
        <f>'Komise § 42'!D11:F11</f>
        <v>otevřené řízení / nadlimitní</v>
      </c>
      <c r="E11" s="436"/>
      <c r="F11" s="437"/>
    </row>
    <row r="12" spans="1:6" s="21" customFormat="1" x14ac:dyDescent="0.25">
      <c r="A12" s="432" t="s">
        <v>39</v>
      </c>
      <c r="B12" s="433"/>
      <c r="C12" s="434"/>
      <c r="D12" s="438" t="str">
        <f>'Komise § 42'!D12:F12</f>
        <v>celková rekonstrukce univerzitního objektu na adrese Chodské nám. 1 Plzeň</v>
      </c>
      <c r="E12" s="439"/>
      <c r="F12" s="440"/>
    </row>
    <row r="13" spans="1:6" s="21" customFormat="1" x14ac:dyDescent="0.25">
      <c r="A13" s="149" t="s">
        <v>37</v>
      </c>
      <c r="B13" s="149"/>
      <c r="C13" s="291"/>
      <c r="D13" s="153"/>
      <c r="E13" s="508" t="str">
        <f>'Komise § 42'!E13:F13</f>
        <v>Z2024-007867)</v>
      </c>
      <c r="F13" s="509"/>
    </row>
    <row r="14" spans="1:6" s="21" customFormat="1" x14ac:dyDescent="0.25">
      <c r="A14" s="149" t="s">
        <v>38</v>
      </c>
      <c r="B14" s="149"/>
      <c r="C14" s="291"/>
      <c r="D14" s="153"/>
      <c r="E14" s="508" t="str">
        <f>'Komise § 42'!E14:F14</f>
        <v>P24V00000111</v>
      </c>
      <c r="F14" s="509"/>
    </row>
    <row r="15" spans="1:6" s="47" customFormat="1" x14ac:dyDescent="0.25">
      <c r="A15" s="39"/>
      <c r="B15" s="39"/>
      <c r="C15" s="40"/>
      <c r="D15" s="41"/>
      <c r="E15" s="33"/>
      <c r="F15" s="33"/>
    </row>
    <row r="16" spans="1:6" ht="15.75" x14ac:dyDescent="0.25">
      <c r="A16" s="63" t="s">
        <v>6</v>
      </c>
      <c r="B16" s="65"/>
      <c r="C16" s="65"/>
      <c r="D16" s="65"/>
      <c r="E16" s="65"/>
      <c r="F16" s="66"/>
    </row>
    <row r="17" spans="1:6" ht="15.75" x14ac:dyDescent="0.25">
      <c r="A17" s="255" t="s">
        <v>29</v>
      </c>
      <c r="B17" s="256"/>
      <c r="C17" s="257"/>
      <c r="D17" s="258"/>
      <c r="E17" s="705">
        <f>'Hodnocení § 119'!F61</f>
        <v>0</v>
      </c>
      <c r="F17" s="706"/>
    </row>
    <row r="18" spans="1:6" s="47" customFormat="1" ht="15.75" x14ac:dyDescent="0.25">
      <c r="A18" s="255" t="s">
        <v>431</v>
      </c>
      <c r="B18" s="256"/>
      <c r="C18" s="257"/>
      <c r="D18" s="258"/>
      <c r="E18" s="697"/>
      <c r="F18" s="698"/>
    </row>
    <row r="19" spans="1:6" s="281" customFormat="1" ht="15.75" x14ac:dyDescent="0.25">
      <c r="A19" s="88"/>
      <c r="B19" s="86"/>
      <c r="C19" s="86"/>
      <c r="D19" s="86"/>
      <c r="E19" s="87"/>
      <c r="F19" s="141"/>
    </row>
    <row r="20" spans="1:6" ht="15.75" x14ac:dyDescent="0.25">
      <c r="A20" s="63" t="s">
        <v>10</v>
      </c>
      <c r="B20" s="65"/>
      <c r="C20" s="65"/>
      <c r="D20" s="65"/>
      <c r="E20" s="65"/>
      <c r="F20" s="66"/>
    </row>
    <row r="21" spans="1:6" ht="36" x14ac:dyDescent="0.25">
      <c r="A21" s="170" t="s">
        <v>28</v>
      </c>
      <c r="B21" s="251" t="s">
        <v>314</v>
      </c>
      <c r="C21" s="167" t="s">
        <v>25</v>
      </c>
      <c r="D21" s="168" t="s">
        <v>30</v>
      </c>
      <c r="E21" s="168" t="s">
        <v>26</v>
      </c>
      <c r="F21" s="210" t="s">
        <v>186</v>
      </c>
    </row>
    <row r="22" spans="1:6" s="47" customFormat="1" ht="28.9" customHeight="1" x14ac:dyDescent="0.25">
      <c r="A22" s="135">
        <f>'Hodnocení § 119'!A61</f>
        <v>0</v>
      </c>
      <c r="B22" s="204" t="e">
        <f>'Hodnocení § 119'!B61</f>
        <v>#N/A</v>
      </c>
      <c r="C22" s="204">
        <f>'Hodnocení § 119'!C61</f>
        <v>0</v>
      </c>
      <c r="D22" s="297" t="e">
        <f>'Hodnocení § 119'!D61</f>
        <v>#N/A</v>
      </c>
      <c r="E22" s="297" t="e">
        <f>'Hodnocení § 119'!E61</f>
        <v>#N/A</v>
      </c>
      <c r="F22" s="204">
        <f>'Hodnocení § 119'!F61</f>
        <v>0</v>
      </c>
    </row>
    <row r="23" spans="1:6" s="138" customFormat="1" ht="27.6" customHeight="1" x14ac:dyDescent="0.25">
      <c r="A23" s="699" t="s">
        <v>311</v>
      </c>
      <c r="B23" s="700"/>
      <c r="C23" s="700"/>
      <c r="D23" s="700"/>
      <c r="E23" s="700"/>
      <c r="F23" s="701"/>
    </row>
    <row r="24" spans="1:6" s="138" customFormat="1" x14ac:dyDescent="0.25">
      <c r="A24" s="186"/>
      <c r="B24" s="186"/>
      <c r="C24" s="186"/>
      <c r="D24" s="186"/>
      <c r="E24" s="186"/>
      <c r="F24" s="186"/>
    </row>
    <row r="25" spans="1:6" ht="15.75" x14ac:dyDescent="0.25">
      <c r="A25" s="206" t="s">
        <v>11</v>
      </c>
      <c r="B25" s="207"/>
      <c r="C25" s="207"/>
      <c r="D25" s="207"/>
      <c r="E25" s="207"/>
      <c r="F25" s="208"/>
    </row>
    <row r="26" spans="1:6" s="203" customFormat="1" x14ac:dyDescent="0.25">
      <c r="A26" s="209" t="s">
        <v>183</v>
      </c>
      <c r="B26" s="209"/>
      <c r="C26" s="209" t="s">
        <v>25</v>
      </c>
      <c r="D26" s="210" t="s">
        <v>182</v>
      </c>
      <c r="E26" s="711" t="s">
        <v>26</v>
      </c>
      <c r="F26" s="712"/>
    </row>
    <row r="27" spans="1:6" s="203" customFormat="1" ht="28.9" customHeight="1" x14ac:dyDescent="0.25">
      <c r="A27" s="204">
        <v>1</v>
      </c>
      <c r="B27" s="204"/>
      <c r="C27" s="204"/>
      <c r="D27" s="297"/>
      <c r="E27" s="709"/>
      <c r="F27" s="710"/>
    </row>
    <row r="28" spans="1:6" s="203" customFormat="1" ht="15" customHeight="1" x14ac:dyDescent="0.25">
      <c r="A28" s="707" t="s">
        <v>312</v>
      </c>
      <c r="B28" s="708"/>
      <c r="C28" s="708"/>
      <c r="D28" s="708"/>
      <c r="E28" s="213" t="s">
        <v>184</v>
      </c>
      <c r="F28" s="214" t="s">
        <v>185</v>
      </c>
    </row>
    <row r="29" spans="1:6" s="203" customFormat="1" x14ac:dyDescent="0.25">
      <c r="A29" s="713"/>
      <c r="B29" s="713"/>
      <c r="C29" s="713"/>
      <c r="D29" s="713"/>
      <c r="E29" s="205"/>
      <c r="F29" s="370" t="e">
        <f>E29/$F$22</f>
        <v>#DIV/0!</v>
      </c>
    </row>
    <row r="30" spans="1:6" s="203" customFormat="1" x14ac:dyDescent="0.25">
      <c r="A30" s="209" t="s">
        <v>183</v>
      </c>
      <c r="B30" s="209"/>
      <c r="C30" s="209" t="s">
        <v>25</v>
      </c>
      <c r="D30" s="210" t="s">
        <v>182</v>
      </c>
      <c r="E30" s="711" t="s">
        <v>26</v>
      </c>
      <c r="F30" s="712"/>
    </row>
    <row r="31" spans="1:6" s="203" customFormat="1" ht="28.9" customHeight="1" x14ac:dyDescent="0.25">
      <c r="A31" s="204">
        <v>2</v>
      </c>
      <c r="B31" s="204"/>
      <c r="C31" s="204"/>
      <c r="D31" s="297"/>
      <c r="E31" s="709"/>
      <c r="F31" s="710"/>
    </row>
    <row r="32" spans="1:6" s="203" customFormat="1" ht="15" customHeight="1" x14ac:dyDescent="0.25">
      <c r="A32" s="707" t="s">
        <v>312</v>
      </c>
      <c r="B32" s="708"/>
      <c r="C32" s="708"/>
      <c r="D32" s="708"/>
      <c r="E32" s="213" t="s">
        <v>184</v>
      </c>
      <c r="F32" s="214" t="s">
        <v>185</v>
      </c>
    </row>
    <row r="33" spans="1:6" s="203" customFormat="1" x14ac:dyDescent="0.25">
      <c r="A33" s="713"/>
      <c r="B33" s="713"/>
      <c r="C33" s="713"/>
      <c r="D33" s="713"/>
      <c r="E33" s="205"/>
      <c r="F33" s="370" t="e">
        <f>E33/$F$22</f>
        <v>#DIV/0!</v>
      </c>
    </row>
    <row r="34" spans="1:6" s="2" customFormat="1" ht="14.45" customHeight="1" x14ac:dyDescent="0.25">
      <c r="A34" s="699" t="s">
        <v>130</v>
      </c>
      <c r="B34" s="700"/>
      <c r="C34" s="700"/>
      <c r="D34" s="700"/>
      <c r="E34" s="700"/>
      <c r="F34" s="701"/>
    </row>
    <row r="35" spans="1:6" s="47" customFormat="1" ht="9" customHeight="1" x14ac:dyDescent="0.25">
      <c r="A35" s="60"/>
      <c r="B35" s="60"/>
      <c r="C35" s="75"/>
      <c r="D35" s="80"/>
      <c r="E35" s="60"/>
      <c r="F35" s="60"/>
    </row>
    <row r="36" spans="1:6" ht="15.75" x14ac:dyDescent="0.25">
      <c r="A36" s="63" t="s">
        <v>12</v>
      </c>
      <c r="B36" s="71"/>
      <c r="C36" s="71"/>
      <c r="D36" s="65"/>
      <c r="E36" s="65"/>
      <c r="F36" s="66"/>
    </row>
    <row r="37" spans="1:6" ht="27" x14ac:dyDescent="0.25">
      <c r="A37" s="251" t="s">
        <v>24</v>
      </c>
      <c r="B37" s="251" t="s">
        <v>314</v>
      </c>
      <c r="C37" s="167" t="s">
        <v>25</v>
      </c>
      <c r="D37" s="168" t="s">
        <v>30</v>
      </c>
      <c r="E37" s="168" t="s">
        <v>26</v>
      </c>
      <c r="F37" s="210" t="s">
        <v>27</v>
      </c>
    </row>
    <row r="38" spans="1:6" ht="28.15" customHeight="1" x14ac:dyDescent="0.25">
      <c r="A38" s="135">
        <f>'Otevírání § 110'!A29</f>
        <v>1</v>
      </c>
      <c r="B38" s="204" t="e">
        <f>'Otevírání § 110'!B29</f>
        <v>#N/A</v>
      </c>
      <c r="C38" s="204">
        <f>'Otevírání § 110'!C29</f>
        <v>0</v>
      </c>
      <c r="D38" s="297" t="e">
        <f>'Otevírání § 110'!D29</f>
        <v>#N/A</v>
      </c>
      <c r="E38" s="297" t="e">
        <f>'Otevírání § 110'!E29</f>
        <v>#N/A</v>
      </c>
      <c r="F38" s="204">
        <f>'Otevírání § 110'!F29</f>
        <v>0</v>
      </c>
    </row>
    <row r="39" spans="1:6" s="138" customFormat="1" ht="28.15" customHeight="1" x14ac:dyDescent="0.25">
      <c r="A39" s="204">
        <f>'Otevírání § 110'!A30</f>
        <v>2</v>
      </c>
      <c r="B39" s="204" t="e">
        <f>'Otevírání § 110'!B30</f>
        <v>#N/A</v>
      </c>
      <c r="C39" s="204">
        <f>'Otevírání § 110'!C30</f>
        <v>0</v>
      </c>
      <c r="D39" s="297" t="e">
        <f>'Otevírání § 110'!D30</f>
        <v>#N/A</v>
      </c>
      <c r="E39" s="297" t="e">
        <f>'Otevírání § 110'!E30</f>
        <v>#N/A</v>
      </c>
      <c r="F39" s="204">
        <f>'Otevírání § 110'!F30</f>
        <v>0</v>
      </c>
    </row>
    <row r="40" spans="1:6" s="138" customFormat="1" ht="28.15" customHeight="1" x14ac:dyDescent="0.25">
      <c r="A40" s="204">
        <f>'Otevírání § 110'!A31</f>
        <v>3</v>
      </c>
      <c r="B40" s="204" t="e">
        <f>'Otevírání § 110'!B31</f>
        <v>#N/A</v>
      </c>
      <c r="C40" s="204">
        <f>'Otevírání § 110'!C31</f>
        <v>0</v>
      </c>
      <c r="D40" s="297" t="e">
        <f>'Otevírání § 110'!D31</f>
        <v>#N/A</v>
      </c>
      <c r="E40" s="297" t="e">
        <f>'Otevírání § 110'!E31</f>
        <v>#N/A</v>
      </c>
      <c r="F40" s="204">
        <f>'Otevírání § 110'!F31</f>
        <v>0</v>
      </c>
    </row>
    <row r="41" spans="1:6" s="203" customFormat="1" ht="28.15" customHeight="1" x14ac:dyDescent="0.25">
      <c r="A41" s="204">
        <f>'Otevírání § 110'!A32</f>
        <v>4</v>
      </c>
      <c r="B41" s="204" t="e">
        <f>'Otevírání § 110'!B32</f>
        <v>#N/A</v>
      </c>
      <c r="C41" s="204">
        <f>'Otevírání § 110'!C32</f>
        <v>0</v>
      </c>
      <c r="D41" s="297" t="e">
        <f>'Otevírání § 110'!D32</f>
        <v>#N/A</v>
      </c>
      <c r="E41" s="297" t="e">
        <f>'Otevírání § 110'!E32</f>
        <v>#N/A</v>
      </c>
      <c r="F41" s="204">
        <f>'Otevírání § 110'!F32</f>
        <v>0</v>
      </c>
    </row>
    <row r="42" spans="1:6" s="203" customFormat="1" ht="28.15" customHeight="1" x14ac:dyDescent="0.25">
      <c r="A42" s="204">
        <f>'Otevírání § 110'!A33</f>
        <v>5</v>
      </c>
      <c r="B42" s="204" t="e">
        <f>'Otevírání § 110'!B33</f>
        <v>#N/A</v>
      </c>
      <c r="C42" s="204">
        <f>'Otevírání § 110'!C33</f>
        <v>0</v>
      </c>
      <c r="D42" s="297" t="e">
        <f>'Otevírání § 110'!D33</f>
        <v>#N/A</v>
      </c>
      <c r="E42" s="297" t="e">
        <f>'Otevírání § 110'!E33</f>
        <v>#N/A</v>
      </c>
      <c r="F42" s="204">
        <f>'Otevírání § 110'!F33</f>
        <v>0</v>
      </c>
    </row>
    <row r="43" spans="1:6" s="203" customFormat="1" ht="28.15" customHeight="1" x14ac:dyDescent="0.25">
      <c r="A43" s="204">
        <f>'Otevírání § 110'!A34</f>
        <v>6</v>
      </c>
      <c r="B43" s="204" t="e">
        <f>'Otevírání § 110'!B34</f>
        <v>#N/A</v>
      </c>
      <c r="C43" s="204">
        <f>'Otevírání § 110'!C34</f>
        <v>0</v>
      </c>
      <c r="D43" s="297" t="e">
        <f>'Otevírání § 110'!D34</f>
        <v>#N/A</v>
      </c>
      <c r="E43" s="297" t="e">
        <f>'Otevírání § 110'!E34</f>
        <v>#N/A</v>
      </c>
      <c r="F43" s="204">
        <f>'Otevírání § 110'!F34</f>
        <v>0</v>
      </c>
    </row>
    <row r="44" spans="1:6" s="203" customFormat="1" ht="28.15" customHeight="1" x14ac:dyDescent="0.25">
      <c r="A44" s="204">
        <f>'Otevírání § 110'!A35</f>
        <v>7</v>
      </c>
      <c r="B44" s="204" t="e">
        <f>'Otevírání § 110'!B35</f>
        <v>#N/A</v>
      </c>
      <c r="C44" s="204">
        <f>'Otevírání § 110'!C35</f>
        <v>0</v>
      </c>
      <c r="D44" s="297" t="e">
        <f>'Otevírání § 110'!D35</f>
        <v>#N/A</v>
      </c>
      <c r="E44" s="297" t="e">
        <f>'Otevírání § 110'!E35</f>
        <v>#N/A</v>
      </c>
      <c r="F44" s="204">
        <f>'Otevírání § 110'!F35</f>
        <v>0</v>
      </c>
    </row>
    <row r="45" spans="1:6" s="203" customFormat="1" ht="28.15" customHeight="1" x14ac:dyDescent="0.25">
      <c r="A45" s="204">
        <f>'Otevírání § 110'!A36</f>
        <v>8</v>
      </c>
      <c r="B45" s="204" t="e">
        <f>'Otevírání § 110'!B36</f>
        <v>#N/A</v>
      </c>
      <c r="C45" s="204">
        <f>'Otevírání § 110'!C36</f>
        <v>0</v>
      </c>
      <c r="D45" s="297" t="e">
        <f>'Otevírání § 110'!D36</f>
        <v>#N/A</v>
      </c>
      <c r="E45" s="297" t="e">
        <f>'Otevírání § 110'!E36</f>
        <v>#N/A</v>
      </c>
      <c r="F45" s="204">
        <f>'Otevírání § 110'!F36</f>
        <v>0</v>
      </c>
    </row>
    <row r="46" spans="1:6" s="203" customFormat="1" ht="28.15" customHeight="1" x14ac:dyDescent="0.25">
      <c r="A46" s="204">
        <f>'Otevírání § 110'!A37</f>
        <v>9</v>
      </c>
      <c r="B46" s="204" t="e">
        <f>'Otevírání § 110'!B37</f>
        <v>#N/A</v>
      </c>
      <c r="C46" s="204">
        <f>'Otevírání § 110'!C37</f>
        <v>0</v>
      </c>
      <c r="D46" s="297" t="e">
        <f>'Otevírání § 110'!D37</f>
        <v>#N/A</v>
      </c>
      <c r="E46" s="297" t="e">
        <f>'Otevírání § 110'!E37</f>
        <v>#N/A</v>
      </c>
      <c r="F46" s="204">
        <f>'Otevírání § 110'!F37</f>
        <v>0</v>
      </c>
    </row>
    <row r="47" spans="1:6" s="203" customFormat="1" ht="28.15" customHeight="1" x14ac:dyDescent="0.25">
      <c r="A47" s="204">
        <f>'Otevírání § 110'!A38</f>
        <v>10</v>
      </c>
      <c r="B47" s="204" t="e">
        <f>'Otevírání § 110'!B38</f>
        <v>#N/A</v>
      </c>
      <c r="C47" s="204">
        <f>'Otevírání § 110'!C38</f>
        <v>0</v>
      </c>
      <c r="D47" s="297" t="e">
        <f>'Otevírání § 110'!D38</f>
        <v>#N/A</v>
      </c>
      <c r="E47" s="297" t="e">
        <f>'Otevírání § 110'!E38</f>
        <v>#N/A</v>
      </c>
      <c r="F47" s="204">
        <f>'Otevírání § 110'!F38</f>
        <v>0</v>
      </c>
    </row>
    <row r="48" spans="1:6" s="138" customFormat="1" x14ac:dyDescent="0.25">
      <c r="A48" s="127"/>
      <c r="B48" s="127"/>
      <c r="C48" s="127"/>
      <c r="D48" s="127"/>
      <c r="E48" s="129"/>
      <c r="F48" s="187"/>
    </row>
    <row r="49" spans="1:6" ht="15.75" x14ac:dyDescent="0.25">
      <c r="A49" s="63" t="s">
        <v>13</v>
      </c>
      <c r="B49" s="71"/>
      <c r="C49" s="71"/>
      <c r="D49" s="71"/>
      <c r="E49" s="65"/>
      <c r="F49" s="66"/>
    </row>
    <row r="50" spans="1:6" x14ac:dyDescent="0.25">
      <c r="A50" s="12" t="s">
        <v>14</v>
      </c>
      <c r="B50" s="5"/>
      <c r="C50" s="5"/>
      <c r="D50" s="5"/>
      <c r="E50" s="5"/>
      <c r="F50" s="11"/>
    </row>
    <row r="51" spans="1:6" ht="15.75" x14ac:dyDescent="0.25">
      <c r="A51" s="63" t="s">
        <v>18</v>
      </c>
      <c r="B51" s="65"/>
      <c r="C51" s="65"/>
      <c r="D51" s="65"/>
      <c r="E51" s="65"/>
      <c r="F51" s="66"/>
    </row>
    <row r="52" spans="1:6" x14ac:dyDescent="0.25">
      <c r="A52" s="717" t="s">
        <v>19</v>
      </c>
      <c r="B52" s="718"/>
      <c r="C52" s="718"/>
      <c r="D52" s="718"/>
      <c r="E52" s="718"/>
      <c r="F52" s="719"/>
    </row>
    <row r="53" spans="1:6" ht="15.75" x14ac:dyDescent="0.25">
      <c r="A53" s="63" t="s">
        <v>20</v>
      </c>
      <c r="B53" s="65"/>
      <c r="C53" s="65"/>
      <c r="D53" s="65"/>
      <c r="E53" s="65"/>
      <c r="F53" s="66"/>
    </row>
    <row r="54" spans="1:6" x14ac:dyDescent="0.25">
      <c r="A54" s="702" t="s">
        <v>19</v>
      </c>
      <c r="B54" s="703"/>
      <c r="C54" s="703"/>
      <c r="D54" s="703"/>
      <c r="E54" s="703"/>
      <c r="F54" s="704"/>
    </row>
    <row r="55" spans="1:6" ht="15.75" x14ac:dyDescent="0.25">
      <c r="A55" s="63" t="s">
        <v>21</v>
      </c>
      <c r="B55" s="65"/>
      <c r="C55" s="65"/>
      <c r="D55" s="65"/>
      <c r="E55" s="65"/>
      <c r="F55" s="66"/>
    </row>
    <row r="56" spans="1:6" x14ac:dyDescent="0.25">
      <c r="A56" s="702" t="s">
        <v>31</v>
      </c>
      <c r="B56" s="703"/>
      <c r="C56" s="703"/>
      <c r="D56" s="703"/>
      <c r="E56" s="703"/>
      <c r="F56" s="704"/>
    </row>
    <row r="57" spans="1:6" ht="15.75" x14ac:dyDescent="0.25">
      <c r="A57" s="63" t="s">
        <v>22</v>
      </c>
      <c r="B57" s="65"/>
      <c r="C57" s="65"/>
      <c r="D57" s="65"/>
      <c r="E57" s="65"/>
      <c r="F57" s="66"/>
    </row>
    <row r="58" spans="1:6" x14ac:dyDescent="0.25">
      <c r="A58" s="7" t="s">
        <v>23</v>
      </c>
      <c r="B58" s="4"/>
      <c r="C58" s="4"/>
      <c r="D58" s="4"/>
      <c r="E58" s="4"/>
      <c r="F58" s="8"/>
    </row>
    <row r="59" spans="1:6" ht="15.75" x14ac:dyDescent="0.25">
      <c r="A59" s="85" t="s">
        <v>7</v>
      </c>
      <c r="B59" s="71"/>
      <c r="C59" s="71"/>
      <c r="D59" s="71"/>
      <c r="E59" s="65"/>
      <c r="F59" s="66"/>
    </row>
    <row r="60" spans="1:6" x14ac:dyDescent="0.25">
      <c r="A60" s="723" t="s">
        <v>78</v>
      </c>
      <c r="B60" s="724"/>
      <c r="C60" s="724"/>
      <c r="D60" s="724"/>
      <c r="E60" s="724"/>
      <c r="F60" s="725"/>
    </row>
    <row r="61" spans="1:6" ht="15.75" x14ac:dyDescent="0.25">
      <c r="A61" s="63" t="s">
        <v>9</v>
      </c>
      <c r="B61" s="71"/>
      <c r="C61" s="71"/>
      <c r="D61" s="71"/>
      <c r="E61" s="65"/>
      <c r="F61" s="66"/>
    </row>
    <row r="62" spans="1:6" x14ac:dyDescent="0.25">
      <c r="A62" s="702" t="s">
        <v>8</v>
      </c>
      <c r="B62" s="703"/>
      <c r="C62" s="703"/>
      <c r="D62" s="703"/>
      <c r="E62" s="703"/>
      <c r="F62" s="704"/>
    </row>
    <row r="63" spans="1:6" ht="15.75" x14ac:dyDescent="0.25">
      <c r="A63" s="63" t="s">
        <v>15</v>
      </c>
      <c r="B63" s="71"/>
      <c r="C63" s="71"/>
      <c r="D63" s="71"/>
      <c r="E63" s="65"/>
      <c r="F63" s="66"/>
    </row>
    <row r="64" spans="1:6" ht="30" customHeight="1" x14ac:dyDescent="0.25">
      <c r="A64" s="720" t="s">
        <v>131</v>
      </c>
      <c r="B64" s="721"/>
      <c r="C64" s="721"/>
      <c r="D64" s="721"/>
      <c r="E64" s="721"/>
      <c r="F64" s="722"/>
    </row>
    <row r="65" spans="1:6" s="203" customFormat="1" x14ac:dyDescent="0.25">
      <c r="A65" s="726" t="s">
        <v>187</v>
      </c>
      <c r="B65" s="727"/>
      <c r="C65" s="727"/>
      <c r="D65" s="727"/>
      <c r="E65" s="727"/>
      <c r="F65" s="728"/>
    </row>
    <row r="66" spans="1:6" ht="15.75" x14ac:dyDescent="0.25">
      <c r="A66" s="63" t="s">
        <v>16</v>
      </c>
      <c r="B66" s="71"/>
      <c r="C66" s="71"/>
      <c r="D66" s="71"/>
      <c r="E66" s="65"/>
      <c r="F66" s="66"/>
    </row>
    <row r="67" spans="1:6" ht="30.75" customHeight="1" x14ac:dyDescent="0.25">
      <c r="A67" s="714" t="s">
        <v>17</v>
      </c>
      <c r="B67" s="715"/>
      <c r="C67" s="715"/>
      <c r="D67" s="715"/>
      <c r="E67" s="715"/>
      <c r="F67" s="716"/>
    </row>
    <row r="69" spans="1:6" x14ac:dyDescent="0.25">
      <c r="A69" s="429"/>
      <c r="B69" s="429"/>
      <c r="C69" s="36"/>
      <c r="D69" s="35"/>
      <c r="E69" s="430" t="s">
        <v>336</v>
      </c>
      <c r="F69" s="430"/>
    </row>
    <row r="70" spans="1:6" x14ac:dyDescent="0.25">
      <c r="A70" s="28"/>
      <c r="B70" s="28"/>
      <c r="C70" s="28"/>
      <c r="D70" s="28"/>
      <c r="E70" s="431" t="s">
        <v>35</v>
      </c>
      <c r="F70" s="431"/>
    </row>
    <row r="71" spans="1:6" x14ac:dyDescent="0.25">
      <c r="A71" s="28"/>
      <c r="B71" s="28"/>
      <c r="C71" s="28"/>
      <c r="D71" s="28"/>
      <c r="E71" s="424" t="s">
        <v>419</v>
      </c>
      <c r="F71" s="424"/>
    </row>
    <row r="72" spans="1:6" x14ac:dyDescent="0.25">
      <c r="A72" s="28"/>
      <c r="B72" s="28"/>
      <c r="C72" s="28"/>
      <c r="D72" s="28"/>
      <c r="E72" s="424"/>
      <c r="F72" s="424"/>
    </row>
  </sheetData>
  <mergeCells count="37">
    <mergeCell ref="A1:F1"/>
    <mergeCell ref="E14:F14"/>
    <mergeCell ref="B6:D6"/>
    <mergeCell ref="E7:F7"/>
    <mergeCell ref="D12:F12"/>
    <mergeCell ref="E13:F13"/>
    <mergeCell ref="A11:C11"/>
    <mergeCell ref="A12:C12"/>
    <mergeCell ref="D11:F11"/>
    <mergeCell ref="E72:F72"/>
    <mergeCell ref="A67:F67"/>
    <mergeCell ref="A52:F52"/>
    <mergeCell ref="E71:F71"/>
    <mergeCell ref="A64:F64"/>
    <mergeCell ref="A60:F60"/>
    <mergeCell ref="A69:B69"/>
    <mergeCell ref="E69:F69"/>
    <mergeCell ref="E70:F70"/>
    <mergeCell ref="A62:F62"/>
    <mergeCell ref="A56:F56"/>
    <mergeCell ref="A65:F65"/>
    <mergeCell ref="E18:F18"/>
    <mergeCell ref="A23:F23"/>
    <mergeCell ref="A54:F54"/>
    <mergeCell ref="A9:F9"/>
    <mergeCell ref="A34:F34"/>
    <mergeCell ref="E17:F17"/>
    <mergeCell ref="A28:D28"/>
    <mergeCell ref="E27:F27"/>
    <mergeCell ref="E26:F26"/>
    <mergeCell ref="E30:F30"/>
    <mergeCell ref="E31:F31"/>
    <mergeCell ref="A32:D32"/>
    <mergeCell ref="A29:D29"/>
    <mergeCell ref="A33:D33"/>
    <mergeCell ref="A10:D10"/>
    <mergeCell ref="E10:F10"/>
  </mergeCells>
  <pageMargins left="0.7" right="0.7" top="1.2083333333333333" bottom="0.78740157499999996" header="0.3" footer="0.3"/>
  <pageSetup paperSize="9" orientation="portrait" r:id="rId1"/>
  <headerFooter differentFirst="1">
    <oddFooter>&amp;C&amp;P / &amp;N</oddFooter>
    <firstHeader>&amp;L&amp;G</firstHeader>
    <firstFooter>&amp;C&amp;P / &amp;N</firstFooter>
  </headerFooter>
  <legacyDrawingHF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25"/>
  <sheetViews>
    <sheetView view="pageLayout" zoomScaleNormal="100" workbookViewId="0">
      <selection activeCell="E23" sqref="E23:F23"/>
    </sheetView>
  </sheetViews>
  <sheetFormatPr defaultColWidth="9.28515625" defaultRowHeight="15" x14ac:dyDescent="0.25"/>
  <cols>
    <col min="1" max="2" width="5" style="138" customWidth="1"/>
    <col min="3" max="3" width="9.28515625" style="138" customWidth="1"/>
    <col min="4" max="4" width="21.42578125" style="138" customWidth="1"/>
    <col min="5" max="5" width="30.7109375" style="138" customWidth="1"/>
    <col min="6" max="6" width="15.7109375" style="138" customWidth="1"/>
    <col min="7" max="16384" width="9.28515625" style="138"/>
  </cols>
  <sheetData>
    <row r="1" spans="1:6" ht="18.75" x14ac:dyDescent="0.25">
      <c r="A1" s="453" t="s">
        <v>198</v>
      </c>
      <c r="B1" s="454"/>
      <c r="C1" s="454"/>
      <c r="D1" s="454"/>
      <c r="E1" s="454"/>
      <c r="F1" s="455"/>
    </row>
    <row r="2" spans="1:6" ht="15.75" x14ac:dyDescent="0.25">
      <c r="A2" s="163" t="s">
        <v>0</v>
      </c>
      <c r="B2" s="164"/>
      <c r="C2" s="164"/>
      <c r="D2" s="165"/>
      <c r="E2" s="165"/>
      <c r="F2" s="166"/>
    </row>
    <row r="3" spans="1:6" ht="15.75" x14ac:dyDescent="0.25">
      <c r="A3" s="147" t="s">
        <v>2</v>
      </c>
      <c r="B3" s="140"/>
      <c r="C3" s="143"/>
      <c r="D3" s="146" t="str">
        <f>'Komise § 42'!D3</f>
        <v>Západočeská univerzita v Plzni</v>
      </c>
      <c r="E3" s="140"/>
      <c r="F3" s="143"/>
    </row>
    <row r="4" spans="1:6" ht="15.75" x14ac:dyDescent="0.25">
      <c r="A4" s="147" t="s">
        <v>3</v>
      </c>
      <c r="B4" s="140"/>
      <c r="C4" s="143"/>
      <c r="D4" s="139">
        <f>'Komise § 42'!D4</f>
        <v>49777513</v>
      </c>
      <c r="E4" s="141"/>
      <c r="F4" s="144"/>
    </row>
    <row r="5" spans="1:6" ht="15.75" customHeight="1" x14ac:dyDescent="0.25">
      <c r="A5" s="150" t="s">
        <v>4</v>
      </c>
      <c r="B5" s="145"/>
      <c r="C5" s="142"/>
      <c r="D5" s="151" t="str">
        <f>'Komise § 42'!D5</f>
        <v>Univerzitní 8, 301 00 Plzeň</v>
      </c>
      <c r="E5" s="145"/>
      <c r="F5" s="142"/>
    </row>
    <row r="6" spans="1:6" x14ac:dyDescent="0.25">
      <c r="A6" s="148" t="s">
        <v>34</v>
      </c>
      <c r="B6" s="456" t="str">
        <f>'Komise § 42'!B6:D6</f>
        <v>Mgr. Štěpán Mátl</v>
      </c>
      <c r="C6" s="456"/>
      <c r="D6" s="456"/>
      <c r="E6" s="152" t="s">
        <v>36</v>
      </c>
      <c r="F6" s="169">
        <f>'Komise § 42'!F6</f>
        <v>377631012</v>
      </c>
    </row>
    <row r="7" spans="1:6" x14ac:dyDescent="0.25">
      <c r="A7" s="328"/>
      <c r="B7" s="329"/>
      <c r="C7" s="329"/>
      <c r="D7" s="322" t="s">
        <v>346</v>
      </c>
      <c r="E7" s="510" t="str">
        <f>'Komise § 42'!E7:F7</f>
        <v>smatl@rek.zcu.cz</v>
      </c>
      <c r="F7" s="482"/>
    </row>
    <row r="8" spans="1:6" ht="15.75" x14ac:dyDescent="0.25">
      <c r="A8" s="163" t="s">
        <v>5</v>
      </c>
      <c r="B8" s="164"/>
      <c r="C8" s="164"/>
      <c r="D8" s="165"/>
      <c r="E8" s="165"/>
      <c r="F8" s="166"/>
    </row>
    <row r="9" spans="1:6" ht="15.75" x14ac:dyDescent="0.25">
      <c r="A9" s="729" t="str">
        <f>'Komise § 42'!A9:F9</f>
        <v>ZU - rekonstrukce Chodské náměstí 1, Plzeň</v>
      </c>
      <c r="B9" s="730"/>
      <c r="C9" s="730"/>
      <c r="D9" s="730"/>
      <c r="E9" s="730"/>
      <c r="F9" s="731"/>
    </row>
    <row r="10" spans="1:6"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291"/>
      <c r="D13" s="153"/>
      <c r="E13" s="508" t="str">
        <f>'Komise § 42'!E13:F13</f>
        <v>Z2024-007867)</v>
      </c>
      <c r="F13" s="509"/>
    </row>
    <row r="14" spans="1:6" x14ac:dyDescent="0.25">
      <c r="A14" s="149" t="s">
        <v>38</v>
      </c>
      <c r="B14" s="149"/>
      <c r="C14" s="291"/>
      <c r="D14" s="153"/>
      <c r="E14" s="508" t="str">
        <f>'Komise § 42'!E14:F14</f>
        <v>P24V00000111</v>
      </c>
      <c r="F14" s="509"/>
    </row>
    <row r="15" spans="1:6" ht="7.9" customHeight="1" x14ac:dyDescent="0.25">
      <c r="A15" s="39"/>
      <c r="B15" s="39"/>
      <c r="C15" s="40"/>
      <c r="D15" s="41"/>
      <c r="E15" s="33"/>
      <c r="F15" s="33"/>
    </row>
    <row r="16" spans="1:6" ht="15.75" x14ac:dyDescent="0.25">
      <c r="A16" s="243" t="s">
        <v>199</v>
      </c>
      <c r="B16" s="71"/>
      <c r="C16" s="71"/>
      <c r="D16" s="165"/>
      <c r="E16" s="165"/>
      <c r="F16" s="166"/>
    </row>
    <row r="17" spans="1:7" x14ac:dyDescent="0.25">
      <c r="A17" s="182"/>
      <c r="B17" s="182"/>
      <c r="C17" s="182"/>
      <c r="D17" s="182"/>
      <c r="E17" s="182"/>
      <c r="F17" s="182"/>
      <c r="G17" s="182"/>
    </row>
    <row r="18" spans="1:7" ht="40.9" customHeight="1" x14ac:dyDescent="0.25">
      <c r="A18" s="627" t="s">
        <v>208</v>
      </c>
      <c r="B18" s="667"/>
      <c r="C18" s="667"/>
      <c r="D18" s="667"/>
      <c r="E18" s="667"/>
      <c r="F18" s="668"/>
    </row>
    <row r="19" spans="1:7" x14ac:dyDescent="0.25">
      <c r="A19" s="130"/>
      <c r="B19" s="131"/>
      <c r="C19" s="131"/>
      <c r="D19" s="132"/>
      <c r="E19" s="132"/>
      <c r="F19" s="132"/>
    </row>
    <row r="20" spans="1:7" x14ac:dyDescent="0.25">
      <c r="A20" s="156" t="s">
        <v>51</v>
      </c>
      <c r="B20" s="140"/>
      <c r="C20" s="143"/>
      <c r="D20" s="158"/>
      <c r="E20" s="140"/>
      <c r="F20" s="162"/>
    </row>
    <row r="22" spans="1:7" x14ac:dyDescent="0.25">
      <c r="A22" s="429"/>
      <c r="B22" s="429"/>
      <c r="C22" s="155"/>
      <c r="D22" s="154"/>
      <c r="E22" s="430" t="s">
        <v>336</v>
      </c>
      <c r="F22" s="430"/>
    </row>
    <row r="23" spans="1:7" x14ac:dyDescent="0.25">
      <c r="E23" s="431" t="s">
        <v>432</v>
      </c>
      <c r="F23" s="431"/>
    </row>
    <row r="24" spans="1:7" x14ac:dyDescent="0.25">
      <c r="E24" s="431" t="s">
        <v>345</v>
      </c>
      <c r="F24" s="431"/>
    </row>
    <row r="25" spans="1:7" x14ac:dyDescent="0.25">
      <c r="E25" s="424"/>
      <c r="F25" s="424"/>
    </row>
  </sheetData>
  <mergeCells count="18">
    <mergeCell ref="E24:F24"/>
    <mergeCell ref="E25:F25"/>
    <mergeCell ref="A22:B22"/>
    <mergeCell ref="E22:F22"/>
    <mergeCell ref="E23:F23"/>
    <mergeCell ref="A18:F18"/>
    <mergeCell ref="A1:F1"/>
    <mergeCell ref="B6:D6"/>
    <mergeCell ref="E7:F7"/>
    <mergeCell ref="A9:F9"/>
    <mergeCell ref="D12:F12"/>
    <mergeCell ref="E13:F13"/>
    <mergeCell ref="E14:F14"/>
    <mergeCell ref="A10:D10"/>
    <mergeCell ref="E10:F10"/>
    <mergeCell ref="D11:F11"/>
    <mergeCell ref="A11:C11"/>
    <mergeCell ref="A12:C12"/>
  </mergeCells>
  <pageMargins left="0.7" right="0.7" top="1.2083333333333333" bottom="0.78740157499999996" header="0.3" footer="0.3"/>
  <pageSetup paperSize="9" orientation="portrait" r:id="rId1"/>
  <headerFooter differentFirst="1">
    <oddFooter>&amp;C&amp;P/&amp;N</oddFooter>
    <firstHeader>&amp;L&amp;G</firstHeader>
    <firstFooter>&amp;C&amp;P/&amp;N</firstFooter>
  </headerFooter>
  <legacyDrawing r:id="rId2"/>
  <legacyDrawingHF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5"/>
  <sheetViews>
    <sheetView view="pageLayout" topLeftCell="A22" zoomScaleNormal="100" workbookViewId="0">
      <selection activeCell="E33" sqref="E33:F33"/>
    </sheetView>
  </sheetViews>
  <sheetFormatPr defaultColWidth="9.28515625" defaultRowHeight="15" x14ac:dyDescent="0.25"/>
  <cols>
    <col min="1" max="2" width="5" style="47" customWidth="1"/>
    <col min="3" max="3" width="9.28515625" style="47" customWidth="1"/>
    <col min="4" max="4" width="21.42578125" style="47" customWidth="1"/>
    <col min="5" max="5" width="30.7109375" style="47" customWidth="1"/>
    <col min="6" max="6" width="15.7109375" style="47" customWidth="1"/>
    <col min="7" max="7" width="9.7109375" style="47" bestFit="1" customWidth="1"/>
    <col min="8" max="16384" width="9.28515625" style="47"/>
  </cols>
  <sheetData>
    <row r="1" spans="1:7" ht="18.75" x14ac:dyDescent="0.25">
      <c r="A1" s="453" t="s">
        <v>403</v>
      </c>
      <c r="B1" s="454"/>
      <c r="C1" s="454"/>
      <c r="D1" s="454"/>
      <c r="E1" s="454"/>
      <c r="F1" s="455"/>
    </row>
    <row r="2" spans="1:7" ht="15.75" x14ac:dyDescent="0.25">
      <c r="A2" s="63" t="s">
        <v>0</v>
      </c>
      <c r="B2" s="64"/>
      <c r="C2" s="64"/>
      <c r="D2" s="65"/>
      <c r="E2" s="65"/>
      <c r="F2" s="66"/>
    </row>
    <row r="3" spans="1:7" ht="15.75" x14ac:dyDescent="0.25">
      <c r="A3" s="15" t="s">
        <v>2</v>
      </c>
      <c r="B3" s="49"/>
      <c r="C3" s="10"/>
      <c r="D3" s="14" t="str">
        <f>'Komise § 42'!D3</f>
        <v>Západočeská univerzita v Plzni</v>
      </c>
      <c r="E3" s="49"/>
      <c r="F3" s="10"/>
    </row>
    <row r="4" spans="1:7" ht="15.75" x14ac:dyDescent="0.25">
      <c r="A4" s="15" t="s">
        <v>3</v>
      </c>
      <c r="B4" s="49"/>
      <c r="C4" s="10"/>
      <c r="D4" s="1">
        <f>'Komise § 42'!D4</f>
        <v>49777513</v>
      </c>
      <c r="E4" s="50"/>
      <c r="F4" s="11"/>
    </row>
    <row r="5" spans="1:7" ht="15.75" customHeight="1" x14ac:dyDescent="0.25">
      <c r="A5" s="19" t="s">
        <v>4</v>
      </c>
      <c r="B5" s="13"/>
      <c r="C5" s="9"/>
      <c r="D5" s="20" t="str">
        <f>'Komise § 42'!D5</f>
        <v>Univerzitní 8, 301 00 Plzeň</v>
      </c>
      <c r="E5" s="13"/>
      <c r="F5" s="9"/>
    </row>
    <row r="6" spans="1:7" x14ac:dyDescent="0.25">
      <c r="A6" s="16" t="s">
        <v>34</v>
      </c>
      <c r="B6" s="456" t="str">
        <f>'Komise § 42'!B6:D6</f>
        <v>Mgr. Štěpán Mátl</v>
      </c>
      <c r="C6" s="456"/>
      <c r="D6" s="456"/>
      <c r="E6" s="34" t="s">
        <v>36</v>
      </c>
      <c r="F6" s="72">
        <f>'Komise § 42'!F6</f>
        <v>377631012</v>
      </c>
    </row>
    <row r="7" spans="1:7" x14ac:dyDescent="0.25">
      <c r="A7" s="328"/>
      <c r="B7" s="329"/>
      <c r="C7" s="329"/>
      <c r="D7" s="322" t="s">
        <v>346</v>
      </c>
      <c r="E7" s="510" t="str">
        <f>'Komise § 42'!E7:F7</f>
        <v>smatl@rek.zcu.cz</v>
      </c>
      <c r="F7" s="482"/>
    </row>
    <row r="8" spans="1:7" ht="15.75" x14ac:dyDescent="0.25">
      <c r="A8" s="63" t="s">
        <v>5</v>
      </c>
      <c r="B8" s="64"/>
      <c r="C8" s="64"/>
      <c r="D8" s="65"/>
      <c r="E8" s="65"/>
      <c r="F8" s="66"/>
    </row>
    <row r="9" spans="1:7" ht="15.75" x14ac:dyDescent="0.25">
      <c r="A9" s="460" t="str">
        <f>'Komise § 42'!A9:F9</f>
        <v>ZU - rekonstrukce Chodské náměstí 1, Plzeň</v>
      </c>
      <c r="B9" s="461"/>
      <c r="C9" s="461"/>
      <c r="D9" s="461"/>
      <c r="E9" s="461"/>
      <c r="F9" s="462"/>
    </row>
    <row r="10" spans="1:7"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7" x14ac:dyDescent="0.25">
      <c r="A11" s="432" t="s">
        <v>1</v>
      </c>
      <c r="B11" s="433"/>
      <c r="C11" s="434"/>
      <c r="D11" s="435" t="str">
        <f>'Komise § 42'!D11:F11</f>
        <v>otevřené řízení / nadlimitní</v>
      </c>
      <c r="E11" s="436"/>
      <c r="F11" s="437"/>
    </row>
    <row r="12" spans="1:7" x14ac:dyDescent="0.25">
      <c r="A12" s="432" t="s">
        <v>39</v>
      </c>
      <c r="B12" s="433"/>
      <c r="C12" s="434"/>
      <c r="D12" s="438" t="str">
        <f>'Komise § 42'!D12:F12</f>
        <v>celková rekonstrukce univerzitního objektu na adrese Chodské nám. 1 Plzeň</v>
      </c>
      <c r="E12" s="439"/>
      <c r="F12" s="440"/>
    </row>
    <row r="13" spans="1:7" x14ac:dyDescent="0.25">
      <c r="A13" s="149" t="s">
        <v>37</v>
      </c>
      <c r="B13" s="149"/>
      <c r="C13" s="291"/>
      <c r="D13" s="153"/>
      <c r="E13" s="508" t="str">
        <f>'Komise § 42'!E13:F13</f>
        <v>Z2024-007867)</v>
      </c>
      <c r="F13" s="509"/>
    </row>
    <row r="14" spans="1:7" x14ac:dyDescent="0.25">
      <c r="A14" s="149" t="s">
        <v>38</v>
      </c>
      <c r="B14" s="149"/>
      <c r="C14" s="291"/>
      <c r="D14" s="153"/>
      <c r="E14" s="508" t="str">
        <f>'Komise § 42'!E14:F14</f>
        <v>P24V00000111</v>
      </c>
      <c r="F14" s="509"/>
    </row>
    <row r="15" spans="1:7" x14ac:dyDescent="0.25">
      <c r="A15" s="39"/>
      <c r="B15" s="39"/>
      <c r="C15" s="40"/>
      <c r="D15" s="41"/>
      <c r="E15" s="33"/>
      <c r="F15" s="33"/>
      <c r="G15" s="50"/>
    </row>
    <row r="16" spans="1:7" ht="15.75" x14ac:dyDescent="0.25">
      <c r="A16" s="63" t="s">
        <v>75</v>
      </c>
      <c r="B16" s="65"/>
      <c r="C16" s="65"/>
      <c r="D16" s="65"/>
      <c r="E16" s="65"/>
      <c r="F16" s="66"/>
    </row>
    <row r="17" spans="1:7" ht="27" x14ac:dyDescent="0.25">
      <c r="A17" s="251" t="s">
        <v>24</v>
      </c>
      <c r="B17" s="251" t="s">
        <v>314</v>
      </c>
      <c r="C17" s="68" t="s">
        <v>25</v>
      </c>
      <c r="D17" s="69" t="s">
        <v>30</v>
      </c>
      <c r="E17" s="70" t="s">
        <v>26</v>
      </c>
      <c r="F17" s="69" t="s">
        <v>27</v>
      </c>
    </row>
    <row r="18" spans="1:7" ht="28.9" customHeight="1" x14ac:dyDescent="0.25">
      <c r="A18" s="30"/>
      <c r="B18" s="306"/>
      <c r="C18" s="51"/>
      <c r="D18" s="6"/>
      <c r="E18" s="6"/>
      <c r="F18" s="30"/>
    </row>
    <row r="19" spans="1:7" ht="15.75" x14ac:dyDescent="0.25">
      <c r="A19" s="55"/>
      <c r="B19" s="56"/>
      <c r="C19" s="56"/>
      <c r="D19" s="56"/>
      <c r="E19" s="56"/>
      <c r="F19" s="57"/>
    </row>
    <row r="20" spans="1:7" ht="15.75" x14ac:dyDescent="0.25">
      <c r="A20" s="564" t="s">
        <v>76</v>
      </c>
      <c r="B20" s="565"/>
      <c r="C20" s="565"/>
      <c r="D20" s="565"/>
      <c r="E20" s="565"/>
      <c r="F20" s="566"/>
    </row>
    <row r="21" spans="1:7" s="281" customFormat="1" ht="31.15" customHeight="1" x14ac:dyDescent="0.25">
      <c r="A21" s="732" t="s">
        <v>292</v>
      </c>
      <c r="B21" s="733"/>
      <c r="C21" s="733"/>
      <c r="D21" s="733"/>
      <c r="E21" s="733"/>
      <c r="F21" s="734"/>
      <c r="G21" s="290" t="s">
        <v>291</v>
      </c>
    </row>
    <row r="22" spans="1:7" ht="43.5" customHeight="1" x14ac:dyDescent="0.25">
      <c r="A22" s="732" t="s">
        <v>73</v>
      </c>
      <c r="B22" s="733"/>
      <c r="C22" s="733"/>
      <c r="D22" s="733"/>
      <c r="E22" s="733"/>
      <c r="F22" s="734"/>
      <c r="G22" s="62" t="s">
        <v>74</v>
      </c>
    </row>
    <row r="23" spans="1:7" ht="43.5" customHeight="1" x14ac:dyDescent="0.25">
      <c r="A23" s="732" t="s">
        <v>65</v>
      </c>
      <c r="B23" s="733"/>
      <c r="C23" s="733"/>
      <c r="D23" s="733"/>
      <c r="E23" s="733"/>
      <c r="F23" s="734"/>
      <c r="G23" s="62" t="s">
        <v>71</v>
      </c>
    </row>
    <row r="24" spans="1:7" ht="36" customHeight="1" x14ac:dyDescent="0.25">
      <c r="A24" s="732" t="s">
        <v>70</v>
      </c>
      <c r="B24" s="733"/>
      <c r="C24" s="733"/>
      <c r="D24" s="733"/>
      <c r="E24" s="733"/>
      <c r="F24" s="734"/>
      <c r="G24" s="62" t="s">
        <v>71</v>
      </c>
    </row>
    <row r="25" spans="1:7" ht="42.75" customHeight="1" x14ac:dyDescent="0.25">
      <c r="A25" s="732" t="s">
        <v>64</v>
      </c>
      <c r="B25" s="733"/>
      <c r="C25" s="733"/>
      <c r="D25" s="733"/>
      <c r="E25" s="733"/>
      <c r="F25" s="734"/>
      <c r="G25" s="62" t="s">
        <v>71</v>
      </c>
    </row>
    <row r="26" spans="1:7" ht="55.5" customHeight="1" x14ac:dyDescent="0.25">
      <c r="A26" s="732" t="s">
        <v>66</v>
      </c>
      <c r="B26" s="733"/>
      <c r="C26" s="733"/>
      <c r="D26" s="733"/>
      <c r="E26" s="733"/>
      <c r="F26" s="734"/>
      <c r="G26" s="62" t="s">
        <v>63</v>
      </c>
    </row>
    <row r="27" spans="1:7" ht="33.75" customHeight="1" x14ac:dyDescent="0.25">
      <c r="A27" s="732" t="s">
        <v>67</v>
      </c>
      <c r="B27" s="733"/>
      <c r="C27" s="733"/>
      <c r="D27" s="733"/>
      <c r="E27" s="733"/>
      <c r="F27" s="734"/>
      <c r="G27" s="62" t="s">
        <v>63</v>
      </c>
    </row>
    <row r="28" spans="1:7" ht="57" customHeight="1" x14ac:dyDescent="0.25">
      <c r="A28" s="732" t="s">
        <v>68</v>
      </c>
      <c r="B28" s="733"/>
      <c r="C28" s="733"/>
      <c r="D28" s="733"/>
      <c r="E28" s="733"/>
      <c r="F28" s="734"/>
      <c r="G28" s="62" t="s">
        <v>69</v>
      </c>
    </row>
    <row r="29" spans="1:7" x14ac:dyDescent="0.25">
      <c r="A29" s="735"/>
      <c r="B29" s="736"/>
      <c r="C29" s="736"/>
      <c r="D29" s="736"/>
      <c r="E29" s="736"/>
      <c r="F29" s="737"/>
      <c r="G29" s="61"/>
    </row>
    <row r="30" spans="1:7" ht="32.25" customHeight="1" x14ac:dyDescent="0.25">
      <c r="A30" s="732" t="s">
        <v>72</v>
      </c>
      <c r="B30" s="733"/>
      <c r="C30" s="733"/>
      <c r="D30" s="733"/>
      <c r="E30" s="733"/>
      <c r="F30" s="734"/>
      <c r="G30" s="62" t="s">
        <v>71</v>
      </c>
    </row>
    <row r="31" spans="1:7" x14ac:dyDescent="0.25">
      <c r="A31" s="50"/>
      <c r="B31" s="50"/>
      <c r="C31" s="50"/>
      <c r="D31" s="54"/>
      <c r="E31" s="50"/>
      <c r="F31" s="50"/>
    </row>
    <row r="32" spans="1:7" x14ac:dyDescent="0.25">
      <c r="A32" s="35"/>
      <c r="B32" s="35"/>
      <c r="C32" s="36"/>
      <c r="D32" s="35"/>
      <c r="E32" s="430" t="s">
        <v>336</v>
      </c>
      <c r="F32" s="430"/>
    </row>
    <row r="33" spans="5:6" x14ac:dyDescent="0.25">
      <c r="E33" s="431" t="s">
        <v>432</v>
      </c>
      <c r="F33" s="431"/>
    </row>
    <row r="34" spans="5:6" x14ac:dyDescent="0.25">
      <c r="E34" s="431" t="s">
        <v>345</v>
      </c>
      <c r="F34" s="431"/>
    </row>
    <row r="35" spans="5:6" x14ac:dyDescent="0.25">
      <c r="E35" s="424" t="s">
        <v>41</v>
      </c>
      <c r="F35" s="424"/>
    </row>
  </sheetData>
  <mergeCells count="27">
    <mergeCell ref="E32:F32"/>
    <mergeCell ref="E33:F33"/>
    <mergeCell ref="E34:F34"/>
    <mergeCell ref="E35:F35"/>
    <mergeCell ref="A30:F30"/>
    <mergeCell ref="A23:F23"/>
    <mergeCell ref="A24:F24"/>
    <mergeCell ref="A25:F25"/>
    <mergeCell ref="A27:F27"/>
    <mergeCell ref="A29:F29"/>
    <mergeCell ref="A26:F26"/>
    <mergeCell ref="A28:F28"/>
    <mergeCell ref="A22:F22"/>
    <mergeCell ref="A20:F20"/>
    <mergeCell ref="A1:F1"/>
    <mergeCell ref="B6:D6"/>
    <mergeCell ref="E7:F7"/>
    <mergeCell ref="D12:F12"/>
    <mergeCell ref="E13:F13"/>
    <mergeCell ref="E14:F14"/>
    <mergeCell ref="A9:F9"/>
    <mergeCell ref="A21:F21"/>
    <mergeCell ref="A10:D10"/>
    <mergeCell ref="E10:F10"/>
    <mergeCell ref="A11:C11"/>
    <mergeCell ref="D11:F11"/>
    <mergeCell ref="A12:C12"/>
  </mergeCells>
  <pageMargins left="0.7" right="0.7" top="1.2083333333333333" bottom="0.78740157499999996" header="0.3" footer="0.3"/>
  <pageSetup paperSize="9" orientation="portrait" r:id="rId1"/>
  <headerFooter differentFirst="1">
    <firstHeader>&amp;L&amp;G</firstHeader>
    <firstFooter>&amp;C&amp;P / &amp;N</first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26"/>
  <sheetViews>
    <sheetView view="pageLayout" zoomScaleNormal="100" workbookViewId="0">
      <selection activeCell="E24" sqref="E24:F24"/>
    </sheetView>
  </sheetViews>
  <sheetFormatPr defaultColWidth="9.28515625" defaultRowHeight="15" x14ac:dyDescent="0.25"/>
  <cols>
    <col min="1" max="2" width="5" style="47" customWidth="1"/>
    <col min="3" max="3" width="9.28515625" style="47" customWidth="1"/>
    <col min="4" max="4" width="21.42578125" style="47" customWidth="1"/>
    <col min="5" max="5" width="30.7109375" style="47" customWidth="1"/>
    <col min="6" max="6" width="15.7109375" style="47" customWidth="1"/>
    <col min="7" max="16384" width="9.28515625" style="47"/>
  </cols>
  <sheetData>
    <row r="1" spans="1:6" ht="18.75" x14ac:dyDescent="0.25">
      <c r="A1" s="453" t="s">
        <v>403</v>
      </c>
      <c r="B1" s="454"/>
      <c r="C1" s="454"/>
      <c r="D1" s="454"/>
      <c r="E1" s="454"/>
      <c r="F1" s="455"/>
    </row>
    <row r="2" spans="1:6" ht="15.75" x14ac:dyDescent="0.25">
      <c r="A2" s="63" t="s">
        <v>0</v>
      </c>
      <c r="B2" s="64"/>
      <c r="C2" s="64"/>
      <c r="D2" s="65"/>
      <c r="E2" s="65"/>
      <c r="F2" s="66"/>
    </row>
    <row r="3" spans="1:6" ht="15.75" x14ac:dyDescent="0.25">
      <c r="A3" s="15" t="s">
        <v>2</v>
      </c>
      <c r="B3" s="49"/>
      <c r="C3" s="10"/>
      <c r="D3" s="14" t="str">
        <f>'Komise § 42'!D3</f>
        <v>Západočeská univerzita v Plzni</v>
      </c>
      <c r="E3" s="49"/>
      <c r="F3" s="10"/>
    </row>
    <row r="4" spans="1:6" ht="15.75" x14ac:dyDescent="0.25">
      <c r="A4" s="15" t="s">
        <v>3</v>
      </c>
      <c r="B4" s="49"/>
      <c r="C4" s="10"/>
      <c r="D4" s="1">
        <f>'Komise § 42'!D4</f>
        <v>49777513</v>
      </c>
      <c r="E4" s="50"/>
      <c r="F4" s="11"/>
    </row>
    <row r="5" spans="1:6" ht="15.75" customHeight="1" x14ac:dyDescent="0.25">
      <c r="A5" s="19" t="s">
        <v>4</v>
      </c>
      <c r="B5" s="13"/>
      <c r="C5" s="9"/>
      <c r="D5" s="20" t="str">
        <f>'Komise § 42'!D5</f>
        <v>Univerzitní 8, 301 00 Plzeň</v>
      </c>
      <c r="E5" s="13"/>
      <c r="F5" s="9"/>
    </row>
    <row r="6" spans="1:6" x14ac:dyDescent="0.25">
      <c r="A6" s="16" t="s">
        <v>34</v>
      </c>
      <c r="B6" s="456" t="str">
        <f>'Komise § 42'!B6:D6</f>
        <v>Mgr. Štěpán Mátl</v>
      </c>
      <c r="C6" s="456"/>
      <c r="D6" s="456"/>
      <c r="E6" s="34" t="s">
        <v>36</v>
      </c>
      <c r="F6" s="72">
        <f>'Komise § 42'!F6</f>
        <v>377631012</v>
      </c>
    </row>
    <row r="7" spans="1:6" x14ac:dyDescent="0.25">
      <c r="A7" s="328"/>
      <c r="B7" s="329"/>
      <c r="C7" s="329"/>
      <c r="D7" s="322" t="s">
        <v>346</v>
      </c>
      <c r="E7" s="510" t="str">
        <f>'Komise § 42'!E7:F7</f>
        <v>smatl@rek.zcu.cz</v>
      </c>
      <c r="F7" s="482"/>
    </row>
    <row r="8" spans="1:6" ht="15.75" x14ac:dyDescent="0.25">
      <c r="A8" s="63" t="s">
        <v>5</v>
      </c>
      <c r="B8" s="64"/>
      <c r="C8" s="64"/>
      <c r="D8" s="65"/>
      <c r="E8" s="65"/>
      <c r="F8" s="66"/>
    </row>
    <row r="9" spans="1:6" ht="15.75" x14ac:dyDescent="0.25">
      <c r="A9" s="460" t="str">
        <f>'Komise § 42'!A9:F9</f>
        <v>ZU - rekonstrukce Chodské náměstí 1, Plzeň</v>
      </c>
      <c r="B9" s="461"/>
      <c r="C9" s="461"/>
      <c r="D9" s="461"/>
      <c r="E9" s="461"/>
      <c r="F9" s="462"/>
    </row>
    <row r="10" spans="1:6"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291"/>
      <c r="D13" s="153"/>
      <c r="E13" s="508" t="str">
        <f>'Komise § 42'!E13:F13</f>
        <v>Z2024-007867)</v>
      </c>
      <c r="F13" s="509"/>
    </row>
    <row r="14" spans="1:6" x14ac:dyDescent="0.25">
      <c r="A14" s="149" t="s">
        <v>38</v>
      </c>
      <c r="B14" s="149"/>
      <c r="C14" s="291"/>
      <c r="D14" s="153"/>
      <c r="E14" s="508" t="str">
        <f>'Komise § 42'!E14:F14</f>
        <v>P24V00000111</v>
      </c>
      <c r="F14" s="509"/>
    </row>
    <row r="15" spans="1:6" x14ac:dyDescent="0.25">
      <c r="A15" s="39"/>
      <c r="B15" s="39"/>
      <c r="C15" s="40"/>
      <c r="D15" s="41"/>
      <c r="E15" s="33"/>
      <c r="F15" s="33"/>
    </row>
    <row r="16" spans="1:6" ht="15.75" x14ac:dyDescent="0.25">
      <c r="A16" s="63" t="s">
        <v>61</v>
      </c>
      <c r="B16" s="65"/>
      <c r="C16" s="65"/>
      <c r="D16" s="65"/>
      <c r="E16" s="65"/>
      <c r="F16" s="66"/>
    </row>
    <row r="17" spans="1:6" ht="27" x14ac:dyDescent="0.25">
      <c r="A17" s="251" t="s">
        <v>24</v>
      </c>
      <c r="B17" s="251" t="s">
        <v>314</v>
      </c>
      <c r="C17" s="68" t="s">
        <v>25</v>
      </c>
      <c r="D17" s="69" t="s">
        <v>30</v>
      </c>
      <c r="E17" s="70" t="s">
        <v>26</v>
      </c>
      <c r="F17" s="69" t="s">
        <v>27</v>
      </c>
    </row>
    <row r="18" spans="1:6" ht="28.9" customHeight="1" x14ac:dyDescent="0.25">
      <c r="A18" s="134"/>
      <c r="B18" s="303"/>
      <c r="C18" s="134"/>
      <c r="D18" s="282"/>
      <c r="E18" s="282"/>
      <c r="F18" s="174"/>
    </row>
    <row r="19" spans="1:6" ht="15.75" x14ac:dyDescent="0.25">
      <c r="A19" s="55"/>
      <c r="B19" s="56"/>
      <c r="C19" s="56"/>
      <c r="D19" s="56"/>
      <c r="E19" s="56"/>
      <c r="F19" s="57"/>
    </row>
    <row r="20" spans="1:6" ht="15.75" x14ac:dyDescent="0.25">
      <c r="A20" s="738" t="s">
        <v>62</v>
      </c>
      <c r="B20" s="739"/>
      <c r="C20" s="739"/>
      <c r="D20" s="739"/>
      <c r="E20" s="739"/>
      <c r="F20" s="740"/>
    </row>
    <row r="21" spans="1:6" ht="43.5" customHeight="1" x14ac:dyDescent="0.25">
      <c r="A21" s="741" t="s">
        <v>200</v>
      </c>
      <c r="B21" s="742"/>
      <c r="C21" s="742"/>
      <c r="D21" s="742"/>
      <c r="E21" s="742"/>
      <c r="F21" s="743"/>
    </row>
    <row r="22" spans="1:6" x14ac:dyDescent="0.25">
      <c r="A22" s="50"/>
      <c r="B22" s="50"/>
      <c r="C22" s="50"/>
      <c r="D22" s="54"/>
      <c r="E22" s="50"/>
      <c r="F22" s="50"/>
    </row>
    <row r="23" spans="1:6" x14ac:dyDescent="0.25">
      <c r="A23" s="35"/>
      <c r="B23" s="35"/>
      <c r="C23" s="36"/>
      <c r="D23" s="35"/>
      <c r="E23" s="430" t="s">
        <v>336</v>
      </c>
      <c r="F23" s="430"/>
    </row>
    <row r="24" spans="1:6" x14ac:dyDescent="0.25">
      <c r="E24" s="431" t="s">
        <v>432</v>
      </c>
      <c r="F24" s="431"/>
    </row>
    <row r="25" spans="1:6" x14ac:dyDescent="0.25">
      <c r="E25" s="431" t="s">
        <v>345</v>
      </c>
      <c r="F25" s="431"/>
    </row>
    <row r="26" spans="1:6" x14ac:dyDescent="0.25">
      <c r="E26" s="424" t="s">
        <v>41</v>
      </c>
      <c r="F26" s="424"/>
    </row>
  </sheetData>
  <mergeCells count="18">
    <mergeCell ref="E23:F23"/>
    <mergeCell ref="E24:F24"/>
    <mergeCell ref="E25:F25"/>
    <mergeCell ref="E26:F26"/>
    <mergeCell ref="A20:F20"/>
    <mergeCell ref="A21:F21"/>
    <mergeCell ref="E14:F14"/>
    <mergeCell ref="A1:F1"/>
    <mergeCell ref="B6:D6"/>
    <mergeCell ref="E7:F7"/>
    <mergeCell ref="D12:F12"/>
    <mergeCell ref="E13:F13"/>
    <mergeCell ref="A9:F9"/>
    <mergeCell ref="A10:D10"/>
    <mergeCell ref="E10:F10"/>
    <mergeCell ref="D11:F11"/>
    <mergeCell ref="A11:C11"/>
    <mergeCell ref="A12:C12"/>
  </mergeCells>
  <pageMargins left="0.7" right="0.7" top="1.2083333333333333" bottom="0.78740157499999996" header="0.3" footer="0.3"/>
  <pageSetup paperSize="9" orientation="portrait" r:id="rId1"/>
  <headerFooter differentFirst="1">
    <oddFooter>&amp;C&amp;P/&amp;N</oddFooter>
    <firstHeader>&amp;L&amp;G</first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25"/>
  <sheetViews>
    <sheetView view="pageLayout" topLeftCell="A4" zoomScaleNormal="100" workbookViewId="0">
      <selection activeCell="C24" sqref="C24"/>
    </sheetView>
  </sheetViews>
  <sheetFormatPr defaultColWidth="9.28515625" defaultRowHeight="15" x14ac:dyDescent="0.25"/>
  <cols>
    <col min="1" max="2" width="5" style="138" customWidth="1"/>
    <col min="3" max="3" width="9.28515625" style="138" customWidth="1"/>
    <col min="4" max="4" width="21.42578125" style="138" customWidth="1"/>
    <col min="5" max="5" width="30.7109375" style="138" customWidth="1"/>
    <col min="6" max="6" width="15.7109375" style="138" customWidth="1"/>
    <col min="7" max="16384" width="9.28515625" style="138"/>
  </cols>
  <sheetData>
    <row r="1" spans="1:6" ht="18.75" x14ac:dyDescent="0.25">
      <c r="A1" s="453" t="s">
        <v>134</v>
      </c>
      <c r="B1" s="454"/>
      <c r="C1" s="454"/>
      <c r="D1" s="454"/>
      <c r="E1" s="454"/>
      <c r="F1" s="455"/>
    </row>
    <row r="2" spans="1:6" ht="15.75" x14ac:dyDescent="0.25">
      <c r="A2" s="163" t="s">
        <v>0</v>
      </c>
      <c r="B2" s="164"/>
      <c r="C2" s="164"/>
      <c r="D2" s="165"/>
      <c r="E2" s="165"/>
      <c r="F2" s="166"/>
    </row>
    <row r="3" spans="1:6" ht="15.75" x14ac:dyDescent="0.25">
      <c r="A3" s="147" t="s">
        <v>2</v>
      </c>
      <c r="B3" s="140"/>
      <c r="C3" s="143"/>
      <c r="D3" s="146" t="str">
        <f>'Komise § 42'!D3</f>
        <v>Západočeská univerzita v Plzni</v>
      </c>
      <c r="E3" s="140"/>
      <c r="F3" s="143"/>
    </row>
    <row r="4" spans="1:6" ht="15.75" x14ac:dyDescent="0.25">
      <c r="A4" s="147" t="s">
        <v>3</v>
      </c>
      <c r="B4" s="140"/>
      <c r="C4" s="143"/>
      <c r="D4" s="139">
        <f>'Komise § 42'!D4</f>
        <v>49777513</v>
      </c>
      <c r="E4" s="141"/>
      <c r="F4" s="144"/>
    </row>
    <row r="5" spans="1:6" ht="15.75" customHeight="1" x14ac:dyDescent="0.25">
      <c r="A5" s="150" t="s">
        <v>4</v>
      </c>
      <c r="B5" s="145"/>
      <c r="C5" s="142"/>
      <c r="D5" s="151" t="str">
        <f>'Komise § 42'!D5</f>
        <v>Univerzitní 8, 301 00 Plzeň</v>
      </c>
      <c r="E5" s="145"/>
      <c r="F5" s="142"/>
    </row>
    <row r="6" spans="1:6" x14ac:dyDescent="0.25">
      <c r="A6" s="148" t="s">
        <v>34</v>
      </c>
      <c r="B6" s="456" t="str">
        <f>'Komise § 42'!B6:D6</f>
        <v>Mgr. Štěpán Mátl</v>
      </c>
      <c r="C6" s="456"/>
      <c r="D6" s="456"/>
      <c r="E6" s="152" t="s">
        <v>36</v>
      </c>
      <c r="F6" s="169">
        <f>'Komise § 42'!F6</f>
        <v>377631012</v>
      </c>
    </row>
    <row r="7" spans="1:6" x14ac:dyDescent="0.25">
      <c r="A7" s="328"/>
      <c r="B7" s="329"/>
      <c r="C7" s="329"/>
      <c r="D7" s="322" t="s">
        <v>346</v>
      </c>
      <c r="E7" s="510" t="str">
        <f>'Komise § 42'!E7:F7</f>
        <v>smatl@rek.zcu.cz</v>
      </c>
      <c r="F7" s="482"/>
    </row>
    <row r="8" spans="1:6" ht="15.75" x14ac:dyDescent="0.25">
      <c r="A8" s="163" t="s">
        <v>5</v>
      </c>
      <c r="B8" s="164"/>
      <c r="C8" s="164"/>
      <c r="D8" s="165"/>
      <c r="E8" s="165"/>
      <c r="F8" s="166"/>
    </row>
    <row r="9" spans="1:6" ht="15.75" x14ac:dyDescent="0.25">
      <c r="A9" s="460" t="str">
        <f>'Komise § 42'!A9:F9</f>
        <v>ZU - rekonstrukce Chodské náměstí 1, Plzeň</v>
      </c>
      <c r="B9" s="461"/>
      <c r="C9" s="461"/>
      <c r="D9" s="461"/>
      <c r="E9" s="461"/>
      <c r="F9" s="462"/>
    </row>
    <row r="10" spans="1:6"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291"/>
      <c r="D13" s="153"/>
      <c r="E13" s="508" t="str">
        <f>'Komise § 42'!E13:F13</f>
        <v>Z2024-007867)</v>
      </c>
      <c r="F13" s="509"/>
    </row>
    <row r="14" spans="1:6" x14ac:dyDescent="0.25">
      <c r="A14" s="149" t="s">
        <v>38</v>
      </c>
      <c r="B14" s="149"/>
      <c r="C14" s="291"/>
      <c r="D14" s="153"/>
      <c r="E14" s="508" t="str">
        <f>'Komise § 42'!E14:F14</f>
        <v>P24V00000111</v>
      </c>
      <c r="F14" s="509"/>
    </row>
    <row r="15" spans="1:6" x14ac:dyDescent="0.25">
      <c r="A15" s="39"/>
      <c r="B15" s="39"/>
      <c r="C15" s="40"/>
      <c r="D15" s="41"/>
      <c r="E15" s="33"/>
      <c r="F15" s="33"/>
    </row>
    <row r="16" spans="1:6" ht="15.75" x14ac:dyDescent="0.25">
      <c r="A16" s="211" t="s">
        <v>313</v>
      </c>
      <c r="B16" s="163"/>
      <c r="C16" s="165"/>
      <c r="D16" s="165"/>
      <c r="E16" s="165"/>
      <c r="F16" s="166"/>
    </row>
    <row r="17" spans="1:6" ht="27" x14ac:dyDescent="0.25">
      <c r="A17" s="251" t="s">
        <v>24</v>
      </c>
      <c r="B17" s="251" t="s">
        <v>314</v>
      </c>
      <c r="C17" s="167" t="s">
        <v>25</v>
      </c>
      <c r="D17" s="168" t="s">
        <v>30</v>
      </c>
      <c r="E17" s="168" t="s">
        <v>26</v>
      </c>
      <c r="F17" s="168" t="s">
        <v>27</v>
      </c>
    </row>
    <row r="18" spans="1:6" ht="28.9" customHeight="1" x14ac:dyDescent="0.25">
      <c r="A18" s="171"/>
      <c r="B18" s="304"/>
      <c r="C18" s="171"/>
      <c r="D18" s="172"/>
      <c r="E18" s="172"/>
      <c r="F18" s="181"/>
    </row>
    <row r="19" spans="1:6" ht="15.6" customHeight="1" x14ac:dyDescent="0.25">
      <c r="A19" s="531" t="s">
        <v>136</v>
      </c>
      <c r="B19" s="744"/>
      <c r="C19" s="744"/>
      <c r="D19" s="744"/>
      <c r="E19" s="532"/>
      <c r="F19" s="177"/>
    </row>
    <row r="20" spans="1:6" ht="100.9" customHeight="1" x14ac:dyDescent="0.25">
      <c r="A20" s="741" t="s">
        <v>135</v>
      </c>
      <c r="B20" s="742"/>
      <c r="C20" s="742"/>
      <c r="D20" s="742"/>
      <c r="E20" s="742"/>
      <c r="F20" s="743"/>
    </row>
    <row r="21" spans="1:6" x14ac:dyDescent="0.25">
      <c r="A21" s="141"/>
      <c r="B21" s="141"/>
      <c r="C21" s="141"/>
      <c r="D21" s="157"/>
      <c r="E21" s="141"/>
      <c r="F21" s="141"/>
    </row>
    <row r="22" spans="1:6" x14ac:dyDescent="0.25">
      <c r="A22" s="154"/>
      <c r="B22" s="154"/>
      <c r="C22" s="155"/>
      <c r="D22" s="154"/>
      <c r="E22" s="430" t="s">
        <v>336</v>
      </c>
      <c r="F22" s="430"/>
    </row>
    <row r="23" spans="1:6" x14ac:dyDescent="0.25">
      <c r="E23" s="431" t="str">
        <f>'Komise § 42'!B18</f>
        <v>Mgr. Štěpán Mátl</v>
      </c>
      <c r="F23" s="431"/>
    </row>
    <row r="24" spans="1:6" x14ac:dyDescent="0.25">
      <c r="E24" s="431" t="s">
        <v>367</v>
      </c>
      <c r="F24" s="431"/>
    </row>
    <row r="25" spans="1:6" x14ac:dyDescent="0.25">
      <c r="E25" s="424" t="s">
        <v>41</v>
      </c>
      <c r="F25" s="424"/>
    </row>
  </sheetData>
  <mergeCells count="18">
    <mergeCell ref="E13:F13"/>
    <mergeCell ref="A1:F1"/>
    <mergeCell ref="B6:D6"/>
    <mergeCell ref="E7:F7"/>
    <mergeCell ref="A9:F9"/>
    <mergeCell ref="D12:F12"/>
    <mergeCell ref="A10:D10"/>
    <mergeCell ref="E10:F10"/>
    <mergeCell ref="A11:C11"/>
    <mergeCell ref="D11:F11"/>
    <mergeCell ref="A12:C12"/>
    <mergeCell ref="E25:F25"/>
    <mergeCell ref="A19:E19"/>
    <mergeCell ref="E14:F14"/>
    <mergeCell ref="A20:F20"/>
    <mergeCell ref="E22:F22"/>
    <mergeCell ref="E23:F23"/>
    <mergeCell ref="E24:F24"/>
  </mergeCells>
  <pageMargins left="0.7" right="0.7" top="1.21875" bottom="0.78740157499999996" header="0.3" footer="0.3"/>
  <pageSetup paperSize="9" orientation="portrait" r:id="rId1"/>
  <headerFooter differentFirst="1">
    <firstHeader>&amp;L&amp;G</firstHeader>
    <firstFooter>&amp;C&amp;P/&amp;N</first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63"/>
  <sheetViews>
    <sheetView view="pageLayout" zoomScaleNormal="100" workbookViewId="0">
      <selection activeCell="E25" sqref="E25"/>
    </sheetView>
  </sheetViews>
  <sheetFormatPr defaultColWidth="9.28515625" defaultRowHeight="15" x14ac:dyDescent="0.25"/>
  <cols>
    <col min="1" max="2" width="5" style="47" customWidth="1"/>
    <col min="3" max="3" width="9.28515625" style="47" customWidth="1"/>
    <col min="4" max="4" width="21.42578125" style="47" customWidth="1"/>
    <col min="5" max="5" width="30.7109375" style="47" customWidth="1"/>
    <col min="6" max="6" width="15.7109375" style="47" customWidth="1"/>
    <col min="7" max="16384" width="9.28515625" style="47"/>
  </cols>
  <sheetData>
    <row r="1" spans="1:6" ht="18.75" x14ac:dyDescent="0.25">
      <c r="A1" s="453" t="s">
        <v>57</v>
      </c>
      <c r="B1" s="454"/>
      <c r="C1" s="454"/>
      <c r="D1" s="454"/>
      <c r="E1" s="454"/>
      <c r="F1" s="455"/>
    </row>
    <row r="2" spans="1:6" ht="15.75" customHeight="1" x14ac:dyDescent="0.25">
      <c r="A2" s="259" t="s">
        <v>0</v>
      </c>
      <c r="B2" s="260"/>
      <c r="C2" s="260"/>
      <c r="D2" s="261"/>
      <c r="E2" s="261"/>
      <c r="F2" s="262"/>
    </row>
    <row r="3" spans="1:6" ht="15.75" x14ac:dyDescent="0.25">
      <c r="A3" s="15" t="s">
        <v>2</v>
      </c>
      <c r="B3" s="49"/>
      <c r="C3" s="10"/>
      <c r="D3" s="14" t="str">
        <f>'Komise § 42'!D3</f>
        <v>Západočeská univerzita v Plzni</v>
      </c>
      <c r="E3" s="49"/>
      <c r="F3" s="10"/>
    </row>
    <row r="4" spans="1:6" ht="15.75" x14ac:dyDescent="0.25">
      <c r="A4" s="15" t="s">
        <v>3</v>
      </c>
      <c r="B4" s="49"/>
      <c r="C4" s="10"/>
      <c r="D4" s="1">
        <f>'Komise § 42'!D4</f>
        <v>49777513</v>
      </c>
      <c r="E4" s="50"/>
      <c r="F4" s="11"/>
    </row>
    <row r="5" spans="1:6" ht="15.75" x14ac:dyDescent="0.25">
      <c r="A5" s="19" t="s">
        <v>4</v>
      </c>
      <c r="B5" s="13"/>
      <c r="C5" s="9"/>
      <c r="D5" s="20" t="str">
        <f>'Komise § 42'!D5</f>
        <v>Univerzitní 8, 301 00 Plzeň</v>
      </c>
      <c r="E5" s="13"/>
      <c r="F5" s="9"/>
    </row>
    <row r="6" spans="1:6" x14ac:dyDescent="0.25">
      <c r="A6" s="16" t="s">
        <v>34</v>
      </c>
      <c r="B6" s="456" t="str">
        <f>'Komise § 42'!B6:D6</f>
        <v>Mgr. Štěpán Mátl</v>
      </c>
      <c r="C6" s="456"/>
      <c r="D6" s="456"/>
      <c r="E6" s="34" t="s">
        <v>36</v>
      </c>
      <c r="F6" s="169">
        <f>'Komise § 42'!F6</f>
        <v>377631012</v>
      </c>
    </row>
    <row r="7" spans="1:6" x14ac:dyDescent="0.25">
      <c r="A7" s="328"/>
      <c r="B7" s="329"/>
      <c r="C7" s="329"/>
      <c r="D7" s="322" t="s">
        <v>346</v>
      </c>
      <c r="E7" s="510" t="str">
        <f>'Komise § 42'!E7:F7</f>
        <v>smatl@rek.zcu.cz</v>
      </c>
      <c r="F7" s="482"/>
    </row>
    <row r="8" spans="1:6" ht="15.75" x14ac:dyDescent="0.25">
      <c r="A8" s="259" t="s">
        <v>5</v>
      </c>
      <c r="B8" s="260"/>
      <c r="C8" s="260"/>
      <c r="D8" s="261"/>
      <c r="E8" s="261"/>
      <c r="F8" s="262"/>
    </row>
    <row r="9" spans="1:6" ht="15.75" x14ac:dyDescent="0.25">
      <c r="A9" s="460" t="str">
        <f>'Komise § 42'!A9:F9</f>
        <v>ZU - rekonstrukce Chodské náměstí 1, Plzeň</v>
      </c>
      <c r="B9" s="461"/>
      <c r="C9" s="461"/>
      <c r="D9" s="461"/>
      <c r="E9" s="461"/>
      <c r="F9" s="462"/>
    </row>
    <row r="10" spans="1:6"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291"/>
      <c r="D13" s="153"/>
      <c r="E13" s="508" t="str">
        <f>'Komise § 42'!E13:F13</f>
        <v>Z2024-007867)</v>
      </c>
      <c r="F13" s="509"/>
    </row>
    <row r="14" spans="1:6" x14ac:dyDescent="0.25">
      <c r="A14" s="149" t="s">
        <v>38</v>
      </c>
      <c r="B14" s="149"/>
      <c r="C14" s="291"/>
      <c r="D14" s="153"/>
      <c r="E14" s="508" t="str">
        <f>'Komise § 42'!E14:F14</f>
        <v>P24V00000111</v>
      </c>
      <c r="F14" s="509"/>
    </row>
    <row r="15" spans="1:6" ht="15.75" x14ac:dyDescent="0.25">
      <c r="A15" s="263"/>
      <c r="B15" s="264"/>
      <c r="C15" s="265"/>
      <c r="D15" s="266"/>
      <c r="E15" s="267"/>
      <c r="F15" s="268"/>
    </row>
    <row r="16" spans="1:6" x14ac:dyDescent="0.25">
      <c r="A16" s="747" t="s">
        <v>102</v>
      </c>
      <c r="B16" s="748"/>
      <c r="C16" s="269"/>
      <c r="D16" s="270"/>
      <c r="E16" s="271"/>
      <c r="F16" s="272"/>
    </row>
    <row r="17" spans="1:6" x14ac:dyDescent="0.25">
      <c r="A17" s="273" t="s">
        <v>58</v>
      </c>
      <c r="B17" s="273" t="s">
        <v>59</v>
      </c>
      <c r="C17" s="274"/>
      <c r="D17" s="275"/>
      <c r="E17" s="276" t="s">
        <v>60</v>
      </c>
      <c r="F17" s="276" t="s">
        <v>56</v>
      </c>
    </row>
    <row r="18" spans="1:6" ht="15.75" customHeight="1" x14ac:dyDescent="0.25">
      <c r="A18" s="48">
        <v>1</v>
      </c>
      <c r="B18" s="48"/>
      <c r="C18" s="745" t="s">
        <v>79</v>
      </c>
      <c r="D18" s="746"/>
      <c r="E18" s="252"/>
      <c r="F18" s="301"/>
    </row>
    <row r="19" spans="1:6" s="281" customFormat="1" ht="15.75" customHeight="1" x14ac:dyDescent="0.25">
      <c r="A19" s="242"/>
      <c r="B19" s="242"/>
      <c r="C19" s="108" t="s">
        <v>408</v>
      </c>
      <c r="D19" s="111"/>
      <c r="E19" s="252"/>
      <c r="F19" s="301"/>
    </row>
    <row r="20" spans="1:6" ht="15.75" customHeight="1" x14ac:dyDescent="0.25">
      <c r="A20" s="48"/>
      <c r="B20" s="48"/>
      <c r="C20" s="108" t="s">
        <v>411</v>
      </c>
      <c r="D20" s="111"/>
      <c r="E20" s="59"/>
      <c r="F20" s="301"/>
    </row>
    <row r="21" spans="1:6" s="281" customFormat="1" ht="15.75" customHeight="1" x14ac:dyDescent="0.25">
      <c r="A21" s="242"/>
      <c r="B21" s="242"/>
      <c r="C21" s="108" t="s">
        <v>413</v>
      </c>
      <c r="D21" s="111"/>
      <c r="E21" s="59"/>
      <c r="F21" s="301"/>
    </row>
    <row r="22" spans="1:6" ht="15.75" customHeight="1" x14ac:dyDescent="0.25">
      <c r="A22" s="48"/>
      <c r="B22" s="48"/>
      <c r="C22" s="108" t="s">
        <v>412</v>
      </c>
      <c r="D22" s="111"/>
      <c r="E22" s="59"/>
      <c r="F22" s="302"/>
    </row>
    <row r="23" spans="1:6" ht="15.75" customHeight="1" x14ac:dyDescent="0.25">
      <c r="A23" s="48"/>
      <c r="B23" s="48"/>
      <c r="C23" s="108" t="s">
        <v>89</v>
      </c>
      <c r="D23" s="111"/>
      <c r="E23" s="112" t="s">
        <v>90</v>
      </c>
      <c r="F23" s="302"/>
    </row>
    <row r="24" spans="1:6" ht="15.75" customHeight="1" x14ac:dyDescent="0.25">
      <c r="A24" s="48"/>
      <c r="B24" s="48"/>
      <c r="C24" s="108" t="s">
        <v>92</v>
      </c>
      <c r="D24" s="111"/>
      <c r="E24" s="112" t="s">
        <v>91</v>
      </c>
      <c r="F24" s="302"/>
    </row>
    <row r="25" spans="1:6" s="281" customFormat="1" ht="15.75" customHeight="1" x14ac:dyDescent="0.25">
      <c r="A25" s="242"/>
      <c r="B25" s="242"/>
      <c r="C25" s="108" t="s">
        <v>416</v>
      </c>
      <c r="D25" s="111"/>
      <c r="E25" s="252" t="s">
        <v>417</v>
      </c>
      <c r="F25" s="302"/>
    </row>
    <row r="26" spans="1:6" ht="15.75" customHeight="1" x14ac:dyDescent="0.25">
      <c r="A26" s="48"/>
      <c r="B26" s="48"/>
      <c r="C26" s="108" t="s">
        <v>409</v>
      </c>
      <c r="D26" s="111"/>
      <c r="E26" s="59"/>
      <c r="F26" s="302"/>
    </row>
    <row r="27" spans="1:6" ht="15.75" customHeight="1" x14ac:dyDescent="0.25">
      <c r="A27" s="48"/>
      <c r="B27" s="48"/>
      <c r="C27" s="108" t="s">
        <v>80</v>
      </c>
      <c r="D27" s="111"/>
      <c r="E27" s="59"/>
      <c r="F27" s="302"/>
    </row>
    <row r="28" spans="1:6" ht="15.75" customHeight="1" x14ac:dyDescent="0.25">
      <c r="A28" s="48"/>
      <c r="B28" s="48"/>
      <c r="C28" s="108" t="s">
        <v>81</v>
      </c>
      <c r="D28" s="111"/>
      <c r="E28" s="59"/>
      <c r="F28" s="302"/>
    </row>
    <row r="29" spans="1:6" ht="15.75" customHeight="1" x14ac:dyDescent="0.25">
      <c r="A29" s="48"/>
      <c r="B29" s="48"/>
      <c r="C29" s="108" t="s">
        <v>82</v>
      </c>
      <c r="D29" s="111"/>
      <c r="E29" s="59"/>
      <c r="F29" s="302"/>
    </row>
    <row r="30" spans="1:6" s="281" customFormat="1" ht="15.75" customHeight="1" x14ac:dyDescent="0.25">
      <c r="A30" s="242"/>
      <c r="B30" s="242"/>
      <c r="C30" s="108" t="s">
        <v>410</v>
      </c>
      <c r="D30" s="111"/>
      <c r="E30" s="59"/>
      <c r="F30" s="302"/>
    </row>
    <row r="31" spans="1:6" s="281" customFormat="1" ht="15.75" customHeight="1" x14ac:dyDescent="0.25">
      <c r="A31" s="242"/>
      <c r="B31" s="242"/>
      <c r="C31" s="108" t="s">
        <v>97</v>
      </c>
      <c r="D31" s="111"/>
      <c r="E31" s="252" t="s">
        <v>94</v>
      </c>
      <c r="F31" s="302"/>
    </row>
    <row r="32" spans="1:6" s="281" customFormat="1" ht="15.75" customHeight="1" x14ac:dyDescent="0.25">
      <c r="A32" s="242"/>
      <c r="B32" s="242"/>
      <c r="C32" s="108" t="s">
        <v>98</v>
      </c>
      <c r="D32" s="111"/>
      <c r="E32" s="252" t="s">
        <v>94</v>
      </c>
      <c r="F32" s="302"/>
    </row>
    <row r="33" spans="1:6" ht="15.75" customHeight="1" x14ac:dyDescent="0.25">
      <c r="A33" s="48"/>
      <c r="B33" s="48"/>
      <c r="C33" s="108" t="s">
        <v>83</v>
      </c>
      <c r="D33" s="111"/>
      <c r="E33" s="59"/>
      <c r="F33" s="302"/>
    </row>
    <row r="34" spans="1:6" ht="15.75" customHeight="1" x14ac:dyDescent="0.25">
      <c r="A34" s="48"/>
      <c r="B34" s="48"/>
      <c r="C34" s="108" t="s">
        <v>84</v>
      </c>
      <c r="D34" s="111"/>
      <c r="E34" s="59"/>
      <c r="F34" s="302"/>
    </row>
    <row r="35" spans="1:6" ht="15.75" customHeight="1" x14ac:dyDescent="0.25">
      <c r="A35" s="48"/>
      <c r="B35" s="48"/>
      <c r="C35" s="108" t="s">
        <v>103</v>
      </c>
      <c r="D35" s="111"/>
      <c r="E35" s="112" t="s">
        <v>94</v>
      </c>
      <c r="F35" s="302"/>
    </row>
    <row r="36" spans="1:6" ht="15.75" customHeight="1" x14ac:dyDescent="0.25">
      <c r="A36" s="48"/>
      <c r="B36" s="48"/>
      <c r="C36" s="108" t="s">
        <v>85</v>
      </c>
      <c r="D36" s="111"/>
      <c r="E36" s="112" t="s">
        <v>95</v>
      </c>
      <c r="F36" s="302"/>
    </row>
    <row r="37" spans="1:6" ht="15.75" customHeight="1" x14ac:dyDescent="0.25">
      <c r="A37" s="48"/>
      <c r="B37" s="48"/>
      <c r="C37" s="108" t="s">
        <v>415</v>
      </c>
      <c r="D37" s="111"/>
      <c r="E37" s="59"/>
      <c r="F37" s="302"/>
    </row>
    <row r="38" spans="1:6" ht="15.75" customHeight="1" x14ac:dyDescent="0.25">
      <c r="A38" s="48"/>
      <c r="B38" s="48"/>
      <c r="C38" s="108" t="s">
        <v>96</v>
      </c>
      <c r="D38" s="111"/>
      <c r="E38" s="112" t="s">
        <v>94</v>
      </c>
      <c r="F38" s="302"/>
    </row>
    <row r="39" spans="1:6" ht="15.75" customHeight="1" x14ac:dyDescent="0.25">
      <c r="A39" s="48"/>
      <c r="B39" s="48"/>
      <c r="C39" s="108" t="s">
        <v>86</v>
      </c>
      <c r="D39" s="111"/>
      <c r="E39" s="112"/>
      <c r="F39" s="302"/>
    </row>
    <row r="40" spans="1:6" ht="15.75" customHeight="1" x14ac:dyDescent="0.25">
      <c r="A40" s="48"/>
      <c r="B40" s="48"/>
      <c r="C40" s="108" t="s">
        <v>87</v>
      </c>
      <c r="D40" s="111"/>
      <c r="E40" s="112"/>
      <c r="F40" s="302"/>
    </row>
    <row r="41" spans="1:6" ht="15.75" customHeight="1" x14ac:dyDescent="0.25">
      <c r="A41" s="48"/>
      <c r="B41" s="48"/>
      <c r="C41" s="108" t="s">
        <v>88</v>
      </c>
      <c r="D41" s="111"/>
      <c r="E41" s="112" t="s">
        <v>94</v>
      </c>
      <c r="F41" s="302"/>
    </row>
    <row r="42" spans="1:6" s="281" customFormat="1" ht="15.75" customHeight="1" x14ac:dyDescent="0.25">
      <c r="A42" s="242"/>
      <c r="B42" s="242"/>
      <c r="C42" s="108" t="s">
        <v>414</v>
      </c>
      <c r="D42" s="111"/>
      <c r="E42" s="252"/>
      <c r="F42" s="302"/>
    </row>
    <row r="43" spans="1:6" ht="15.75" customHeight="1" x14ac:dyDescent="0.25">
      <c r="A43" s="48"/>
      <c r="B43" s="48"/>
      <c r="C43" s="108" t="s">
        <v>93</v>
      </c>
      <c r="D43" s="111"/>
      <c r="E43" s="112" t="s">
        <v>90</v>
      </c>
      <c r="F43" s="302"/>
    </row>
    <row r="44" spans="1:6" ht="15.75" customHeight="1" x14ac:dyDescent="0.25">
      <c r="A44" s="48"/>
      <c r="B44" s="48"/>
      <c r="C44" s="108" t="s">
        <v>93</v>
      </c>
      <c r="D44" s="111"/>
      <c r="E44" s="112" t="s">
        <v>91</v>
      </c>
      <c r="F44" s="302"/>
    </row>
    <row r="45" spans="1:6" ht="15.75" customHeight="1" x14ac:dyDescent="0.25">
      <c r="A45" s="48"/>
      <c r="B45" s="48"/>
      <c r="C45" s="108" t="s">
        <v>100</v>
      </c>
      <c r="D45" s="109"/>
      <c r="E45" s="107" t="s">
        <v>101</v>
      </c>
      <c r="F45" s="302"/>
    </row>
    <row r="46" spans="1:6" ht="15.75" customHeight="1" x14ac:dyDescent="0.25">
      <c r="A46" s="48"/>
      <c r="B46" s="48"/>
      <c r="C46" s="108" t="s">
        <v>99</v>
      </c>
      <c r="D46" s="111"/>
      <c r="E46" s="59"/>
      <c r="F46" s="302"/>
    </row>
    <row r="47" spans="1:6" ht="15.75" customHeight="1" x14ac:dyDescent="0.25">
      <c r="A47" s="48"/>
      <c r="B47" s="48"/>
      <c r="C47" s="108"/>
      <c r="D47" s="109"/>
      <c r="E47" s="107"/>
      <c r="F47" s="301"/>
    </row>
    <row r="48" spans="1:6" ht="15.75" customHeight="1" x14ac:dyDescent="0.25">
      <c r="A48" s="48"/>
      <c r="B48" s="48"/>
      <c r="C48" s="108"/>
      <c r="D48" s="109"/>
      <c r="E48" s="107"/>
      <c r="F48" s="301"/>
    </row>
    <row r="49" spans="1:6" ht="15.75" customHeight="1" x14ac:dyDescent="0.25">
      <c r="A49" s="48"/>
      <c r="B49" s="48"/>
      <c r="C49" s="108"/>
      <c r="D49" s="109"/>
      <c r="E49" s="107"/>
      <c r="F49" s="301"/>
    </row>
    <row r="50" spans="1:6" ht="15.75" customHeight="1" x14ac:dyDescent="0.25">
      <c r="A50" s="48"/>
      <c r="B50" s="48"/>
      <c r="C50" s="108"/>
      <c r="D50" s="109"/>
      <c r="E50" s="107"/>
      <c r="F50" s="301"/>
    </row>
    <row r="51" spans="1:6" ht="15.75" customHeight="1" x14ac:dyDescent="0.25">
      <c r="A51" s="52"/>
      <c r="B51" s="52"/>
      <c r="C51" s="113"/>
      <c r="D51" s="113"/>
      <c r="E51" s="52"/>
      <c r="F51" s="50"/>
    </row>
    <row r="52" spans="1:6" ht="15.75" x14ac:dyDescent="0.25">
      <c r="A52" s="243" t="s">
        <v>201</v>
      </c>
      <c r="B52" s="250"/>
      <c r="C52" s="250"/>
      <c r="D52" s="244"/>
      <c r="E52" s="244"/>
      <c r="F52" s="245"/>
    </row>
    <row r="53" spans="1:6" ht="67.5" x14ac:dyDescent="0.25">
      <c r="A53" s="246" t="s">
        <v>24</v>
      </c>
      <c r="B53" s="246" t="s">
        <v>314</v>
      </c>
      <c r="C53" s="247" t="s">
        <v>25</v>
      </c>
      <c r="D53" s="248" t="s">
        <v>30</v>
      </c>
      <c r="E53" s="249" t="s">
        <v>26</v>
      </c>
      <c r="F53" s="248" t="s">
        <v>46</v>
      </c>
    </row>
    <row r="54" spans="1:6" ht="28.9" customHeight="1" x14ac:dyDescent="0.25">
      <c r="A54" s="48">
        <f>'Seznam podaných nabídek'!A21</f>
        <v>1</v>
      </c>
      <c r="B54" s="242" t="e">
        <f>'Otevírání § 110'!B29</f>
        <v>#N/A</v>
      </c>
      <c r="C54" s="242">
        <f>'Seznam podaných nabídek'!C21</f>
        <v>0</v>
      </c>
      <c r="D54" s="282" t="e">
        <f>'Seznam podaných nabídek'!D21</f>
        <v>#N/A</v>
      </c>
      <c r="E54" s="282" t="e">
        <f>'Seznam podaných nabídek'!E21</f>
        <v>#N/A</v>
      </c>
      <c r="F54" s="242" t="str">
        <f>'Seznam podaných nabídek'!F21</f>
        <v>9.8.2022 / 10:48</v>
      </c>
    </row>
    <row r="55" spans="1:6" ht="28.9" customHeight="1" x14ac:dyDescent="0.25">
      <c r="A55" s="242">
        <f>'Seznam podaných nabídek'!A22</f>
        <v>2</v>
      </c>
      <c r="B55" s="242" t="e">
        <f>'Otevírání § 110'!B30</f>
        <v>#N/A</v>
      </c>
      <c r="C55" s="242">
        <f>'Seznam podaných nabídek'!C22</f>
        <v>0</v>
      </c>
      <c r="D55" s="282" t="e">
        <f>'Seznam podaných nabídek'!D22</f>
        <v>#N/A</v>
      </c>
      <c r="E55" s="282" t="e">
        <f>'Seznam podaných nabídek'!E22</f>
        <v>#N/A</v>
      </c>
      <c r="F55" s="242">
        <f>'Seznam podaných nabídek'!F22</f>
        <v>0</v>
      </c>
    </row>
    <row r="56" spans="1:6" ht="28.9" customHeight="1" x14ac:dyDescent="0.25">
      <c r="A56" s="242">
        <f>'Seznam podaných nabídek'!A23</f>
        <v>3</v>
      </c>
      <c r="B56" s="242" t="e">
        <f>'Otevírání § 110'!B31</f>
        <v>#N/A</v>
      </c>
      <c r="C56" s="242">
        <f>'Seznam podaných nabídek'!C23</f>
        <v>0</v>
      </c>
      <c r="D56" s="282" t="e">
        <f>'Seznam podaných nabídek'!D23</f>
        <v>#N/A</v>
      </c>
      <c r="E56" s="282" t="e">
        <f>'Seznam podaných nabídek'!E23</f>
        <v>#N/A</v>
      </c>
      <c r="F56" s="242">
        <f>'Seznam podaných nabídek'!F23</f>
        <v>0</v>
      </c>
    </row>
    <row r="57" spans="1:6" ht="28.9" customHeight="1" x14ac:dyDescent="0.25">
      <c r="A57" s="242">
        <f>'Seznam podaných nabídek'!A24</f>
        <v>4</v>
      </c>
      <c r="B57" s="242" t="e">
        <f>'Otevírání § 110'!B32</f>
        <v>#N/A</v>
      </c>
      <c r="C57" s="242">
        <f>'Seznam podaných nabídek'!C24</f>
        <v>0</v>
      </c>
      <c r="D57" s="282" t="e">
        <f>'Seznam podaných nabídek'!D24</f>
        <v>#N/A</v>
      </c>
      <c r="E57" s="282" t="e">
        <f>'Seznam podaných nabídek'!E24</f>
        <v>#N/A</v>
      </c>
      <c r="F57" s="242">
        <f>'Seznam podaných nabídek'!F24</f>
        <v>0</v>
      </c>
    </row>
    <row r="58" spans="1:6" ht="28.9" customHeight="1" x14ac:dyDescent="0.25">
      <c r="A58" s="242">
        <f>'Seznam podaných nabídek'!A25</f>
        <v>5</v>
      </c>
      <c r="B58" s="242" t="e">
        <f>'Otevírání § 110'!B33</f>
        <v>#N/A</v>
      </c>
      <c r="C58" s="242">
        <f>'Seznam podaných nabídek'!C25</f>
        <v>0</v>
      </c>
      <c r="D58" s="282" t="e">
        <f>'Seznam podaných nabídek'!D25</f>
        <v>#N/A</v>
      </c>
      <c r="E58" s="282" t="e">
        <f>'Seznam podaných nabídek'!E25</f>
        <v>#N/A</v>
      </c>
      <c r="F58" s="242">
        <f>'Seznam podaných nabídek'!F25</f>
        <v>0</v>
      </c>
    </row>
    <row r="59" spans="1:6" ht="28.9" customHeight="1" x14ac:dyDescent="0.25">
      <c r="A59" s="242">
        <f>'Seznam podaných nabídek'!A26</f>
        <v>6</v>
      </c>
      <c r="B59" s="242" t="e">
        <f>'Otevírání § 110'!B34</f>
        <v>#N/A</v>
      </c>
      <c r="C59" s="242">
        <f>'Seznam podaných nabídek'!C26</f>
        <v>0</v>
      </c>
      <c r="D59" s="282" t="e">
        <f>'Seznam podaných nabídek'!D26</f>
        <v>#N/A</v>
      </c>
      <c r="E59" s="282" t="e">
        <f>'Seznam podaných nabídek'!E26</f>
        <v>#N/A</v>
      </c>
      <c r="F59" s="242">
        <f>'Seznam podaných nabídek'!F26</f>
        <v>0</v>
      </c>
    </row>
    <row r="60" spans="1:6" ht="28.9" customHeight="1" x14ac:dyDescent="0.25">
      <c r="A60" s="242">
        <f>'Seznam podaných nabídek'!A27</f>
        <v>7</v>
      </c>
      <c r="B60" s="242" t="e">
        <f>'Otevírání § 110'!B35</f>
        <v>#N/A</v>
      </c>
      <c r="C60" s="242">
        <f>'Seznam podaných nabídek'!C27</f>
        <v>0</v>
      </c>
      <c r="D60" s="282" t="e">
        <f>'Seznam podaných nabídek'!D27</f>
        <v>#N/A</v>
      </c>
      <c r="E60" s="282" t="e">
        <f>'Seznam podaných nabídek'!E27</f>
        <v>#N/A</v>
      </c>
      <c r="F60" s="242">
        <f>'Seznam podaných nabídek'!F27</f>
        <v>0</v>
      </c>
    </row>
    <row r="61" spans="1:6" ht="28.9" customHeight="1" x14ac:dyDescent="0.25">
      <c r="A61" s="242">
        <f>'Seznam podaných nabídek'!A28</f>
        <v>8</v>
      </c>
      <c r="B61" s="242" t="e">
        <f>'Otevírání § 110'!B36</f>
        <v>#N/A</v>
      </c>
      <c r="C61" s="242">
        <f>'Seznam podaných nabídek'!C28</f>
        <v>0</v>
      </c>
      <c r="D61" s="282" t="e">
        <f>'Seznam podaných nabídek'!D28</f>
        <v>#N/A</v>
      </c>
      <c r="E61" s="282" t="e">
        <f>'Seznam podaných nabídek'!E28</f>
        <v>#N/A</v>
      </c>
      <c r="F61" s="242">
        <f>'Seznam podaných nabídek'!F28</f>
        <v>0</v>
      </c>
    </row>
    <row r="62" spans="1:6" ht="28.9" customHeight="1" x14ac:dyDescent="0.25">
      <c r="A62" s="242">
        <f>'Seznam podaných nabídek'!A29</f>
        <v>9</v>
      </c>
      <c r="B62" s="242" t="e">
        <f>'Otevírání § 110'!B37</f>
        <v>#N/A</v>
      </c>
      <c r="C62" s="242">
        <f>'Seznam podaných nabídek'!C29</f>
        <v>0</v>
      </c>
      <c r="D62" s="282" t="e">
        <f>'Seznam podaných nabídek'!D29</f>
        <v>#N/A</v>
      </c>
      <c r="E62" s="282" t="e">
        <f>'Seznam podaných nabídek'!E29</f>
        <v>#N/A</v>
      </c>
      <c r="F62" s="242">
        <f>'Seznam podaných nabídek'!F29</f>
        <v>0</v>
      </c>
    </row>
    <row r="63" spans="1:6" ht="28.9" customHeight="1" x14ac:dyDescent="0.25">
      <c r="A63" s="242">
        <f>'Seznam podaných nabídek'!A30</f>
        <v>10</v>
      </c>
      <c r="B63" s="242" t="e">
        <f>'Otevírání § 110'!B38</f>
        <v>#N/A</v>
      </c>
      <c r="C63" s="242">
        <f>'Seznam podaných nabídek'!C30</f>
        <v>0</v>
      </c>
      <c r="D63" s="282" t="e">
        <f>'Seznam podaných nabídek'!D30</f>
        <v>#N/A</v>
      </c>
      <c r="E63" s="282" t="e">
        <f>'Seznam podaných nabídek'!E30</f>
        <v>#N/A</v>
      </c>
      <c r="F63" s="242">
        <f>'Seznam podaných nabídek'!F30</f>
        <v>0</v>
      </c>
    </row>
  </sheetData>
  <mergeCells count="14">
    <mergeCell ref="C18:D18"/>
    <mergeCell ref="E14:F14"/>
    <mergeCell ref="A16:B16"/>
    <mergeCell ref="E13:F13"/>
    <mergeCell ref="A1:F1"/>
    <mergeCell ref="B6:D6"/>
    <mergeCell ref="E7:F7"/>
    <mergeCell ref="D12:F12"/>
    <mergeCell ref="A10:D10"/>
    <mergeCell ref="E10:F10"/>
    <mergeCell ref="A11:C11"/>
    <mergeCell ref="D11:F11"/>
    <mergeCell ref="A12:C12"/>
    <mergeCell ref="A9:F9"/>
  </mergeCells>
  <pageMargins left="0.7" right="0.7" top="1.21875" bottom="0.78740157499999996" header="0.3" footer="0.3"/>
  <pageSetup paperSize="9" orientation="portrait" r:id="rId1"/>
  <headerFooter differentFirst="1">
    <oddFooter>&amp;C&amp;P/&amp;N</oddFooter>
    <firstHeader>&amp;L&amp;G</firstHeader>
    <firstFooter>&amp;C&amp;P/&amp;N</first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34"/>
  <sheetViews>
    <sheetView view="pageLayout" topLeftCell="A19" zoomScaleNormal="100" workbookViewId="0">
      <selection activeCell="E32" sqref="E32:F32"/>
    </sheetView>
  </sheetViews>
  <sheetFormatPr defaultColWidth="9.28515625" defaultRowHeight="15" x14ac:dyDescent="0.25"/>
  <cols>
    <col min="1" max="2" width="5" style="281" customWidth="1"/>
    <col min="3" max="3" width="9.28515625" style="281" customWidth="1"/>
    <col min="4" max="4" width="21.42578125" style="281" customWidth="1"/>
    <col min="5" max="5" width="30.7109375" style="281" customWidth="1"/>
    <col min="6" max="6" width="15.7109375" style="281" customWidth="1"/>
    <col min="7" max="7" width="26" style="281" customWidth="1"/>
    <col min="8" max="16384" width="9.28515625" style="281"/>
  </cols>
  <sheetData>
    <row r="1" spans="1:7" ht="18.75" x14ac:dyDescent="0.25">
      <c r="A1" s="453" t="s">
        <v>324</v>
      </c>
      <c r="B1" s="454"/>
      <c r="C1" s="454"/>
      <c r="D1" s="454"/>
      <c r="E1" s="454"/>
      <c r="F1" s="455"/>
      <c r="G1" s="332" t="s">
        <v>358</v>
      </c>
    </row>
    <row r="2" spans="1:7" ht="15.75" x14ac:dyDescent="0.25">
      <c r="A2" s="243" t="s">
        <v>0</v>
      </c>
      <c r="B2" s="164"/>
      <c r="C2" s="164"/>
      <c r="D2" s="244"/>
      <c r="E2" s="244"/>
      <c r="F2" s="245"/>
    </row>
    <row r="3" spans="1:7" ht="15.75" x14ac:dyDescent="0.25">
      <c r="A3" s="94" t="s">
        <v>2</v>
      </c>
      <c r="B3" s="95"/>
      <c r="C3" s="96"/>
      <c r="D3" s="97" t="str">
        <f>'Komise § 42'!D3</f>
        <v>Západočeská univerzita v Plzni</v>
      </c>
      <c r="E3" s="95"/>
      <c r="F3" s="96"/>
    </row>
    <row r="4" spans="1:7" ht="15.75" x14ac:dyDescent="0.25">
      <c r="A4" s="94" t="s">
        <v>3</v>
      </c>
      <c r="B4" s="95"/>
      <c r="C4" s="96"/>
      <c r="D4" s="98">
        <f>'Komise § 42'!D4</f>
        <v>49777513</v>
      </c>
      <c r="E4" s="99"/>
      <c r="F4" s="100"/>
    </row>
    <row r="5" spans="1:7" ht="15.75" customHeight="1" x14ac:dyDescent="0.25">
      <c r="A5" s="101" t="s">
        <v>4</v>
      </c>
      <c r="B5" s="102"/>
      <c r="C5" s="103"/>
      <c r="D5" s="151" t="str">
        <f>'Komise § 42'!D5</f>
        <v>Univerzitní 8, 301 00 Plzeň</v>
      </c>
      <c r="E5" s="102"/>
      <c r="F5" s="103"/>
    </row>
    <row r="6" spans="1:7" x14ac:dyDescent="0.25">
      <c r="A6" s="104" t="s">
        <v>34</v>
      </c>
      <c r="B6" s="600" t="str">
        <f>'Komise § 42'!B6:D6</f>
        <v>Mgr. Štěpán Mátl</v>
      </c>
      <c r="C6" s="600"/>
      <c r="D6" s="600"/>
      <c r="E6" s="105" t="s">
        <v>36</v>
      </c>
      <c r="F6" s="106">
        <f>'Komise § 42'!F6</f>
        <v>377631012</v>
      </c>
    </row>
    <row r="7" spans="1:7" x14ac:dyDescent="0.25">
      <c r="A7" s="328"/>
      <c r="B7" s="329"/>
      <c r="C7" s="329"/>
      <c r="D7" s="322" t="s">
        <v>346</v>
      </c>
      <c r="E7" s="601" t="str">
        <f>'Komise § 42'!E7:F7</f>
        <v>smatl@rek.zcu.cz</v>
      </c>
      <c r="F7" s="602"/>
    </row>
    <row r="8" spans="1:7" ht="15.75" x14ac:dyDescent="0.25">
      <c r="A8" s="243" t="s">
        <v>5</v>
      </c>
      <c r="B8" s="164"/>
      <c r="C8" s="164"/>
      <c r="D8" s="244"/>
      <c r="E8" s="244"/>
      <c r="F8" s="245"/>
    </row>
    <row r="9" spans="1:7" ht="15.75" x14ac:dyDescent="0.25">
      <c r="A9" s="460" t="str">
        <f>'Komise § 42'!A9:F9</f>
        <v>ZU - rekonstrukce Chodské náměstí 1, Plzeň</v>
      </c>
      <c r="B9" s="461"/>
      <c r="C9" s="461"/>
      <c r="D9" s="461"/>
      <c r="E9" s="461"/>
      <c r="F9" s="462"/>
    </row>
    <row r="10" spans="1:7" x14ac:dyDescent="0.25">
      <c r="A10" s="448" t="str">
        <f>'Komise § 42'!A10:D10</f>
        <v>Předpokládaná hodnota VZ:</v>
      </c>
      <c r="B10" s="449"/>
      <c r="C10" s="449"/>
      <c r="D10" s="450"/>
      <c r="E10" s="451" t="str">
        <f>'Komise § 42'!E10</f>
        <v xml:space="preserve"> 307 193 774,62  Kč bez DPH (limitní cena pro nabídku) </v>
      </c>
      <c r="F10" s="452"/>
    </row>
    <row r="11" spans="1:7" x14ac:dyDescent="0.25">
      <c r="A11" s="432" t="s">
        <v>1</v>
      </c>
      <c r="B11" s="433"/>
      <c r="C11" s="434"/>
      <c r="D11" s="435" t="str">
        <f>'Komise § 42'!D11:F11</f>
        <v>otevřené řízení / nadlimitní</v>
      </c>
      <c r="E11" s="436"/>
      <c r="F11" s="437"/>
    </row>
    <row r="12" spans="1:7" x14ac:dyDescent="0.25">
      <c r="A12" s="432" t="s">
        <v>39</v>
      </c>
      <c r="B12" s="433"/>
      <c r="C12" s="434"/>
      <c r="D12" s="438" t="str">
        <f>'Komise § 42'!D12:F12</f>
        <v>celková rekonstrukce univerzitního objektu na adrese Chodské nám. 1 Plzeň</v>
      </c>
      <c r="E12" s="439"/>
      <c r="F12" s="440"/>
    </row>
    <row r="13" spans="1:7" x14ac:dyDescent="0.25">
      <c r="A13" s="149" t="s">
        <v>37</v>
      </c>
      <c r="B13" s="149"/>
      <c r="C13" s="316"/>
      <c r="D13" s="153"/>
      <c r="E13" s="508" t="str">
        <f>'Komise § 42'!E13:F13</f>
        <v>Z2024-007867)</v>
      </c>
      <c r="F13" s="509"/>
    </row>
    <row r="14" spans="1:7" x14ac:dyDescent="0.25">
      <c r="A14" s="149" t="s">
        <v>38</v>
      </c>
      <c r="B14" s="149"/>
      <c r="C14" s="316"/>
      <c r="D14" s="153"/>
      <c r="E14" s="508" t="str">
        <f>'Komise § 42'!E14:F14</f>
        <v>P24V00000111</v>
      </c>
      <c r="F14" s="509"/>
    </row>
    <row r="15" spans="1:7" x14ac:dyDescent="0.25">
      <c r="A15" s="39"/>
      <c r="B15" s="39"/>
      <c r="C15" s="40"/>
      <c r="D15" s="41"/>
      <c r="E15" s="33"/>
      <c r="F15" s="33"/>
    </row>
    <row r="16" spans="1:7" ht="15.75" x14ac:dyDescent="0.25">
      <c r="A16" s="243" t="s">
        <v>326</v>
      </c>
      <c r="B16" s="164"/>
      <c r="C16" s="164"/>
      <c r="D16" s="244"/>
      <c r="E16" s="244"/>
      <c r="F16" s="245"/>
    </row>
    <row r="17" spans="1:6" x14ac:dyDescent="0.25">
      <c r="A17" s="317" t="s">
        <v>325</v>
      </c>
      <c r="B17" s="749" t="s">
        <v>285</v>
      </c>
      <c r="C17" s="749"/>
      <c r="D17" s="319" t="s">
        <v>335</v>
      </c>
      <c r="E17" s="319"/>
      <c r="F17" s="320"/>
    </row>
    <row r="18" spans="1:6" ht="30.6" customHeight="1" x14ac:dyDescent="0.25">
      <c r="A18" s="750" t="s">
        <v>330</v>
      </c>
      <c r="B18" s="751"/>
      <c r="C18" s="751"/>
      <c r="D18" s="751"/>
      <c r="E18" s="751"/>
      <c r="F18" s="752"/>
    </row>
    <row r="19" spans="1:6" x14ac:dyDescent="0.25">
      <c r="A19" s="315"/>
      <c r="B19" s="318"/>
      <c r="C19" s="318"/>
      <c r="D19" s="318"/>
      <c r="E19" s="318"/>
      <c r="F19" s="318"/>
    </row>
    <row r="20" spans="1:6" ht="15.75" x14ac:dyDescent="0.25">
      <c r="A20" s="243" t="s">
        <v>332</v>
      </c>
      <c r="B20" s="164"/>
      <c r="C20" s="164"/>
      <c r="D20" s="244"/>
      <c r="E20" s="244"/>
      <c r="F20" s="245"/>
    </row>
    <row r="21" spans="1:6" ht="45" customHeight="1" x14ac:dyDescent="0.25">
      <c r="A21" s="474" t="s">
        <v>331</v>
      </c>
      <c r="B21" s="755"/>
      <c r="C21" s="755"/>
      <c r="D21" s="755"/>
      <c r="E21" s="755"/>
      <c r="F21" s="756"/>
    </row>
    <row r="22" spans="1:6" ht="73.150000000000006" customHeight="1" x14ac:dyDescent="0.25">
      <c r="A22" s="471" t="s">
        <v>334</v>
      </c>
      <c r="B22" s="757"/>
      <c r="C22" s="757"/>
      <c r="D22" s="757"/>
      <c r="E22" s="757"/>
      <c r="F22" s="758"/>
    </row>
    <row r="23" spans="1:6" ht="45" customHeight="1" x14ac:dyDescent="0.25">
      <c r="A23" s="750" t="s">
        <v>327</v>
      </c>
      <c r="B23" s="751"/>
      <c r="C23" s="751"/>
      <c r="D23" s="751"/>
      <c r="E23" s="751"/>
      <c r="F23" s="752"/>
    </row>
    <row r="24" spans="1:6" x14ac:dyDescent="0.25">
      <c r="A24" s="318"/>
      <c r="B24" s="318"/>
      <c r="C24" s="318"/>
      <c r="D24" s="318"/>
      <c r="E24" s="318"/>
      <c r="F24" s="318"/>
    </row>
    <row r="25" spans="1:6" ht="15.75" x14ac:dyDescent="0.25">
      <c r="A25" s="243" t="s">
        <v>329</v>
      </c>
      <c r="B25" s="164"/>
      <c r="C25" s="164"/>
      <c r="D25" s="244"/>
      <c r="E25" s="244"/>
      <c r="F25" s="245"/>
    </row>
    <row r="26" spans="1:6" ht="29.45" customHeight="1" x14ac:dyDescent="0.25">
      <c r="A26" s="759" t="s">
        <v>328</v>
      </c>
      <c r="B26" s="760"/>
      <c r="C26" s="760"/>
      <c r="D26" s="760"/>
      <c r="E26" s="760"/>
      <c r="F26" s="761"/>
    </row>
    <row r="27" spans="1:6" ht="45.75" customHeight="1" x14ac:dyDescent="0.25">
      <c r="A27" s="477" t="s">
        <v>333</v>
      </c>
      <c r="B27" s="753"/>
      <c r="C27" s="753"/>
      <c r="D27" s="753"/>
      <c r="E27" s="753"/>
      <c r="F27" s="754"/>
    </row>
    <row r="29" spans="1:6" x14ac:dyDescent="0.25">
      <c r="A29" s="156" t="s">
        <v>51</v>
      </c>
      <c r="B29" s="140"/>
      <c r="C29" s="143"/>
      <c r="D29" s="158"/>
      <c r="E29" s="140"/>
      <c r="F29" s="162"/>
    </row>
    <row r="31" spans="1:6" x14ac:dyDescent="0.25">
      <c r="A31" s="429"/>
      <c r="B31" s="429"/>
      <c r="C31" s="155"/>
      <c r="D31" s="154"/>
      <c r="E31" s="430" t="s">
        <v>336</v>
      </c>
      <c r="F31" s="430"/>
    </row>
    <row r="32" spans="1:6" x14ac:dyDescent="0.25">
      <c r="E32" s="431" t="s">
        <v>432</v>
      </c>
      <c r="F32" s="431"/>
    </row>
    <row r="33" spans="5:6" x14ac:dyDescent="0.25">
      <c r="E33" s="431" t="s">
        <v>345</v>
      </c>
      <c r="F33" s="431"/>
    </row>
    <row r="34" spans="5:6" x14ac:dyDescent="0.25">
      <c r="E34" s="424"/>
      <c r="F34" s="424"/>
    </row>
  </sheetData>
  <mergeCells count="24">
    <mergeCell ref="E33:F33"/>
    <mergeCell ref="E34:F34"/>
    <mergeCell ref="B17:C17"/>
    <mergeCell ref="A18:F18"/>
    <mergeCell ref="A23:F23"/>
    <mergeCell ref="A27:F27"/>
    <mergeCell ref="A21:F21"/>
    <mergeCell ref="A22:F22"/>
    <mergeCell ref="A26:F26"/>
    <mergeCell ref="A31:B31"/>
    <mergeCell ref="E31:F31"/>
    <mergeCell ref="E32:F32"/>
    <mergeCell ref="E14:F14"/>
    <mergeCell ref="A1:F1"/>
    <mergeCell ref="B6:D6"/>
    <mergeCell ref="E7:F7"/>
    <mergeCell ref="A9:F9"/>
    <mergeCell ref="A10:D10"/>
    <mergeCell ref="E10:F10"/>
    <mergeCell ref="A11:C11"/>
    <mergeCell ref="D11:F11"/>
    <mergeCell ref="A12:C12"/>
    <mergeCell ref="D12:F12"/>
    <mergeCell ref="E13:F13"/>
  </mergeCells>
  <pageMargins left="0.7" right="0.7" top="1.2291666666666667" bottom="0.78740157499999996" header="0.3" footer="0.3"/>
  <pageSetup paperSize="9" orientation="portrait" r:id="rId1"/>
  <headerFooter differentFirst="1">
    <oddFooter>&amp;C&amp;P / &amp;N</oddFooter>
    <firstHeader>&amp;L&amp;G</firstHeader>
    <firstFooter>&amp;C&amp;P / &amp;N</first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2:D7"/>
  <sheetViews>
    <sheetView workbookViewId="0">
      <selection activeCell="B9" sqref="B9"/>
    </sheetView>
  </sheetViews>
  <sheetFormatPr defaultRowHeight="15" x14ac:dyDescent="0.25"/>
  <cols>
    <col min="2" max="2" width="22.5703125" customWidth="1"/>
    <col min="3" max="3" width="24.5703125" bestFit="1" customWidth="1"/>
    <col min="4" max="4" width="11.7109375" bestFit="1" customWidth="1"/>
  </cols>
  <sheetData>
    <row r="2" spans="2:4" s="281" customFormat="1" x14ac:dyDescent="0.25"/>
    <row r="3" spans="2:4" x14ac:dyDescent="0.25">
      <c r="B3" s="283" t="s">
        <v>339</v>
      </c>
      <c r="C3" s="324" t="s">
        <v>340</v>
      </c>
      <c r="D3" s="284">
        <v>377631016</v>
      </c>
    </row>
    <row r="4" spans="2:4" x14ac:dyDescent="0.25">
      <c r="B4" s="283" t="s">
        <v>35</v>
      </c>
      <c r="C4" s="324" t="s">
        <v>338</v>
      </c>
      <c r="D4" s="284">
        <v>377631012</v>
      </c>
    </row>
    <row r="5" spans="2:4" x14ac:dyDescent="0.25">
      <c r="B5" s="283" t="s">
        <v>341</v>
      </c>
      <c r="C5" s="324" t="s">
        <v>342</v>
      </c>
      <c r="D5" s="284"/>
    </row>
    <row r="6" spans="2:4" x14ac:dyDescent="0.25">
      <c r="B6" s="283" t="s">
        <v>343</v>
      </c>
      <c r="C6" s="324" t="s">
        <v>344</v>
      </c>
      <c r="D6" s="284">
        <v>377631341</v>
      </c>
    </row>
    <row r="7" spans="2:4" x14ac:dyDescent="0.25">
      <c r="B7" s="283" t="s">
        <v>368</v>
      </c>
      <c r="C7" s="324" t="s">
        <v>369</v>
      </c>
      <c r="D7" s="340">
        <v>377631301</v>
      </c>
    </row>
  </sheetData>
  <hyperlinks>
    <hyperlink ref="C3" r:id="rId1" xr:uid="{00000000-0004-0000-1500-000000000000}"/>
    <hyperlink ref="C4" r:id="rId2" xr:uid="{00000000-0004-0000-1500-000001000000}"/>
    <hyperlink ref="C5" r:id="rId3" xr:uid="{00000000-0004-0000-1500-000002000000}"/>
    <hyperlink ref="C6" r:id="rId4" xr:uid="{00000000-0004-0000-1500-000003000000}"/>
    <hyperlink ref="C7" r:id="rId5" xr:uid="{00000000-0004-0000-1500-000004000000}"/>
  </hyperlinks>
  <pageMargins left="0.7" right="0.7" top="0.78740157499999996" bottom="0.78740157499999996" header="0.3" footer="0.3"/>
  <pageSetup paperSize="9" orientation="portrait" r:id="rId6"/>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2:E39"/>
  <sheetViews>
    <sheetView workbookViewId="0">
      <selection activeCell="J30" sqref="J30"/>
    </sheetView>
  </sheetViews>
  <sheetFormatPr defaultRowHeight="15" x14ac:dyDescent="0.25"/>
  <cols>
    <col min="1" max="1" width="5.140625" customWidth="1"/>
    <col min="2" max="2" width="9" bestFit="1" customWidth="1"/>
    <col min="3" max="3" width="34.42578125" bestFit="1" customWidth="1"/>
    <col min="4" max="4" width="52.7109375" bestFit="1" customWidth="1"/>
    <col min="5" max="5" width="5.42578125" customWidth="1"/>
  </cols>
  <sheetData>
    <row r="2" spans="2:5" ht="30.6" customHeight="1" x14ac:dyDescent="0.25">
      <c r="B2" s="171" t="s">
        <v>25</v>
      </c>
      <c r="C2" s="171" t="s">
        <v>209</v>
      </c>
      <c r="D2" s="171" t="s">
        <v>281</v>
      </c>
      <c r="E2" s="308" t="s">
        <v>314</v>
      </c>
    </row>
    <row r="3" spans="2:5" x14ac:dyDescent="0.25">
      <c r="B3" s="30">
        <v>28420403</v>
      </c>
      <c r="C3" s="30" t="s">
        <v>222</v>
      </c>
      <c r="D3" s="30" t="s">
        <v>223</v>
      </c>
      <c r="E3" s="30" t="s">
        <v>316</v>
      </c>
    </row>
    <row r="4" spans="2:5" x14ac:dyDescent="0.25">
      <c r="B4" s="30">
        <v>25008196</v>
      </c>
      <c r="C4" s="30" t="s">
        <v>264</v>
      </c>
      <c r="D4" s="30" t="s">
        <v>265</v>
      </c>
      <c r="E4" s="30" t="s">
        <v>316</v>
      </c>
    </row>
    <row r="5" spans="2:5" x14ac:dyDescent="0.25">
      <c r="B5" s="310">
        <v>2604795</v>
      </c>
      <c r="C5" s="30" t="s">
        <v>274</v>
      </c>
      <c r="D5" s="30" t="s">
        <v>275</v>
      </c>
      <c r="E5" s="30" t="s">
        <v>316</v>
      </c>
    </row>
    <row r="6" spans="2:5" x14ac:dyDescent="0.25">
      <c r="B6" s="30">
        <v>25033514</v>
      </c>
      <c r="C6" s="30" t="s">
        <v>262</v>
      </c>
      <c r="D6" s="30" t="s">
        <v>263</v>
      </c>
      <c r="E6" s="30" t="s">
        <v>316</v>
      </c>
    </row>
    <row r="7" spans="2:5" x14ac:dyDescent="0.25">
      <c r="B7" s="30">
        <v>26373611</v>
      </c>
      <c r="C7" s="30" t="s">
        <v>210</v>
      </c>
      <c r="D7" s="30" t="s">
        <v>211</v>
      </c>
      <c r="E7" s="30" t="s">
        <v>316</v>
      </c>
    </row>
    <row r="8" spans="2:5" x14ac:dyDescent="0.25">
      <c r="B8" s="30">
        <v>45357269</v>
      </c>
      <c r="C8" s="30" t="s">
        <v>258</v>
      </c>
      <c r="D8" s="30" t="s">
        <v>259</v>
      </c>
      <c r="E8" s="30" t="s">
        <v>319</v>
      </c>
    </row>
    <row r="9" spans="2:5" x14ac:dyDescent="0.25">
      <c r="B9" s="30">
        <v>26374919</v>
      </c>
      <c r="C9" s="311" t="s">
        <v>238</v>
      </c>
      <c r="D9" s="30" t="s">
        <v>239</v>
      </c>
      <c r="E9" s="30" t="s">
        <v>316</v>
      </c>
    </row>
    <row r="10" spans="2:5" x14ac:dyDescent="0.25">
      <c r="B10" s="30">
        <v>26177005</v>
      </c>
      <c r="C10" s="30" t="s">
        <v>224</v>
      </c>
      <c r="D10" s="30" t="s">
        <v>225</v>
      </c>
      <c r="E10" s="30" t="s">
        <v>316</v>
      </c>
    </row>
    <row r="11" spans="2:5" x14ac:dyDescent="0.25">
      <c r="B11" s="30">
        <v>45274924</v>
      </c>
      <c r="C11" s="30" t="s">
        <v>226</v>
      </c>
      <c r="D11" s="30" t="s">
        <v>227</v>
      </c>
      <c r="E11" s="30" t="s">
        <v>319</v>
      </c>
    </row>
    <row r="12" spans="2:5" x14ac:dyDescent="0.25">
      <c r="B12" s="30">
        <v>26371197</v>
      </c>
      <c r="C12" s="30" t="s">
        <v>240</v>
      </c>
      <c r="D12" s="30" t="s">
        <v>241</v>
      </c>
      <c r="E12" s="30" t="s">
        <v>316</v>
      </c>
    </row>
    <row r="13" spans="2:5" x14ac:dyDescent="0.25">
      <c r="B13" s="30">
        <v>25317628</v>
      </c>
      <c r="C13" s="30" t="s">
        <v>232</v>
      </c>
      <c r="D13" s="30" t="s">
        <v>233</v>
      </c>
      <c r="E13" s="30" t="s">
        <v>316</v>
      </c>
    </row>
    <row r="14" spans="2:5" x14ac:dyDescent="0.25">
      <c r="B14" s="30">
        <v>47534630</v>
      </c>
      <c r="C14" s="30" t="s">
        <v>248</v>
      </c>
      <c r="D14" s="30" t="s">
        <v>249</v>
      </c>
      <c r="E14" s="30" t="s">
        <v>321</v>
      </c>
    </row>
    <row r="15" spans="2:5" x14ac:dyDescent="0.25">
      <c r="B15" s="30">
        <v>26068338</v>
      </c>
      <c r="C15" s="30" t="s">
        <v>246</v>
      </c>
      <c r="D15" s="30" t="s">
        <v>247</v>
      </c>
      <c r="E15" s="30" t="s">
        <v>316</v>
      </c>
    </row>
    <row r="16" spans="2:5" x14ac:dyDescent="0.25">
      <c r="B16" s="30">
        <v>29085373</v>
      </c>
      <c r="C16" s="30" t="s">
        <v>228</v>
      </c>
      <c r="D16" s="30" t="s">
        <v>229</v>
      </c>
      <c r="E16" s="30" t="s">
        <v>316</v>
      </c>
    </row>
    <row r="17" spans="2:5" x14ac:dyDescent="0.25">
      <c r="B17" s="310">
        <v>1559621</v>
      </c>
      <c r="C17" s="30" t="s">
        <v>266</v>
      </c>
      <c r="D17" s="30" t="s">
        <v>267</v>
      </c>
      <c r="E17" s="30" t="s">
        <v>316</v>
      </c>
    </row>
    <row r="18" spans="2:5" x14ac:dyDescent="0.25">
      <c r="B18" s="30">
        <v>62743881</v>
      </c>
      <c r="C18" s="30" t="s">
        <v>256</v>
      </c>
      <c r="D18" s="30" t="s">
        <v>257</v>
      </c>
      <c r="E18" s="30" t="s">
        <v>316</v>
      </c>
    </row>
    <row r="19" spans="2:5" x14ac:dyDescent="0.25">
      <c r="B19" s="310">
        <v>5568714</v>
      </c>
      <c r="C19" s="30" t="s">
        <v>320</v>
      </c>
      <c r="D19" s="30" t="s">
        <v>276</v>
      </c>
      <c r="E19" s="30" t="s">
        <v>316</v>
      </c>
    </row>
    <row r="20" spans="2:5" x14ac:dyDescent="0.25">
      <c r="B20" s="30">
        <v>64834042</v>
      </c>
      <c r="C20" s="30" t="s">
        <v>270</v>
      </c>
      <c r="D20" s="30" t="s">
        <v>271</v>
      </c>
      <c r="E20" s="30" t="s">
        <v>316</v>
      </c>
    </row>
    <row r="21" spans="2:5" x14ac:dyDescent="0.25">
      <c r="B21" s="30">
        <v>42196868</v>
      </c>
      <c r="C21" s="30" t="s">
        <v>260</v>
      </c>
      <c r="D21" s="30" t="s">
        <v>261</v>
      </c>
      <c r="E21" s="30" t="s">
        <v>319</v>
      </c>
    </row>
    <row r="22" spans="2:5" ht="30" x14ac:dyDescent="0.25">
      <c r="B22" s="307">
        <v>44564287</v>
      </c>
      <c r="C22" s="312" t="s">
        <v>279</v>
      </c>
      <c r="D22" s="313" t="s">
        <v>280</v>
      </c>
      <c r="E22" s="30" t="s">
        <v>316</v>
      </c>
    </row>
    <row r="23" spans="2:5" x14ac:dyDescent="0.25">
      <c r="B23" s="30">
        <v>25606468</v>
      </c>
      <c r="C23" s="30" t="s">
        <v>242</v>
      </c>
      <c r="D23" s="30" t="s">
        <v>243</v>
      </c>
      <c r="E23" s="30" t="s">
        <v>316</v>
      </c>
    </row>
    <row r="24" spans="2:5" x14ac:dyDescent="0.25">
      <c r="B24" s="30">
        <v>43005560</v>
      </c>
      <c r="C24" s="30" t="s">
        <v>250</v>
      </c>
      <c r="D24" s="30" t="s">
        <v>251</v>
      </c>
      <c r="E24" s="30" t="s">
        <v>319</v>
      </c>
    </row>
    <row r="25" spans="2:5" x14ac:dyDescent="0.25">
      <c r="B25" s="30">
        <v>28714989</v>
      </c>
      <c r="C25" s="30" t="s">
        <v>268</v>
      </c>
      <c r="D25" s="30" t="s">
        <v>269</v>
      </c>
      <c r="E25" s="30" t="s">
        <v>316</v>
      </c>
    </row>
    <row r="26" spans="2:5" x14ac:dyDescent="0.25">
      <c r="B26" s="30">
        <v>26325403</v>
      </c>
      <c r="C26" s="30" t="s">
        <v>272</v>
      </c>
      <c r="D26" s="30" t="s">
        <v>273</v>
      </c>
      <c r="E26" s="30" t="s">
        <v>316</v>
      </c>
    </row>
    <row r="27" spans="2:5" x14ac:dyDescent="0.25">
      <c r="B27" s="310">
        <v>4852427</v>
      </c>
      <c r="C27" s="30" t="s">
        <v>277</v>
      </c>
      <c r="D27" s="30" t="s">
        <v>278</v>
      </c>
      <c r="E27" s="30" t="s">
        <v>321</v>
      </c>
    </row>
    <row r="28" spans="2:5" x14ac:dyDescent="0.25">
      <c r="B28" s="30">
        <v>27430774</v>
      </c>
      <c r="C28" s="30" t="s">
        <v>212</v>
      </c>
      <c r="D28" s="30" t="s">
        <v>213</v>
      </c>
      <c r="E28" s="30" t="s">
        <v>321</v>
      </c>
    </row>
    <row r="29" spans="2:5" x14ac:dyDescent="0.25">
      <c r="B29" s="30">
        <v>62585177</v>
      </c>
      <c r="C29" s="30" t="s">
        <v>236</v>
      </c>
      <c r="D29" s="30" t="s">
        <v>237</v>
      </c>
      <c r="E29" s="30" t="s">
        <v>316</v>
      </c>
    </row>
    <row r="30" spans="2:5" x14ac:dyDescent="0.25">
      <c r="B30" s="30">
        <v>49454501</v>
      </c>
      <c r="C30" s="30" t="s">
        <v>252</v>
      </c>
      <c r="D30" s="30" t="s">
        <v>253</v>
      </c>
      <c r="E30" s="30" t="s">
        <v>316</v>
      </c>
    </row>
    <row r="31" spans="2:5" x14ac:dyDescent="0.25">
      <c r="B31" s="30">
        <v>45359164</v>
      </c>
      <c r="C31" s="30" t="s">
        <v>214</v>
      </c>
      <c r="D31" s="30" t="s">
        <v>215</v>
      </c>
      <c r="E31" s="30" t="s">
        <v>316</v>
      </c>
    </row>
    <row r="32" spans="2:5" x14ac:dyDescent="0.25">
      <c r="B32" s="30">
        <v>45357307</v>
      </c>
      <c r="C32" s="30" t="s">
        <v>216</v>
      </c>
      <c r="D32" s="30" t="s">
        <v>217</v>
      </c>
      <c r="E32" s="30" t="s">
        <v>321</v>
      </c>
    </row>
    <row r="33" spans="2:5" x14ac:dyDescent="0.25">
      <c r="B33" s="30">
        <v>26271303</v>
      </c>
      <c r="C33" s="30" t="s">
        <v>244</v>
      </c>
      <c r="D33" s="30" t="s">
        <v>245</v>
      </c>
      <c r="E33" s="30" t="s">
        <v>316</v>
      </c>
    </row>
    <row r="34" spans="2:5" x14ac:dyDescent="0.25">
      <c r="B34" s="30">
        <v>27195147</v>
      </c>
      <c r="C34" s="30" t="s">
        <v>254</v>
      </c>
      <c r="D34" s="30" t="s">
        <v>255</v>
      </c>
      <c r="E34" s="30" t="s">
        <v>316</v>
      </c>
    </row>
    <row r="35" spans="2:5" x14ac:dyDescent="0.25">
      <c r="B35" s="30">
        <v>60838744</v>
      </c>
      <c r="C35" s="30" t="s">
        <v>234</v>
      </c>
      <c r="D35" s="30" t="s">
        <v>235</v>
      </c>
      <c r="E35" s="30" t="s">
        <v>319</v>
      </c>
    </row>
    <row r="36" spans="2:5" x14ac:dyDescent="0.25">
      <c r="B36" s="30">
        <v>48035599</v>
      </c>
      <c r="C36" s="30" t="s">
        <v>218</v>
      </c>
      <c r="D36" s="314" t="s">
        <v>219</v>
      </c>
      <c r="E36" s="30" t="s">
        <v>319</v>
      </c>
    </row>
    <row r="37" spans="2:5" x14ac:dyDescent="0.25">
      <c r="B37" s="30">
        <v>40233308</v>
      </c>
      <c r="C37" s="30" t="s">
        <v>230</v>
      </c>
      <c r="D37" s="30" t="s">
        <v>231</v>
      </c>
      <c r="E37" s="30" t="s">
        <v>316</v>
      </c>
    </row>
    <row r="38" spans="2:5" x14ac:dyDescent="0.25">
      <c r="B38" s="30">
        <v>26018055</v>
      </c>
      <c r="C38" s="30" t="s">
        <v>220</v>
      </c>
      <c r="D38" s="30" t="s">
        <v>221</v>
      </c>
      <c r="E38" s="30" t="s">
        <v>321</v>
      </c>
    </row>
    <row r="39" spans="2:5" x14ac:dyDescent="0.25">
      <c r="B39" s="310">
        <v>5758734</v>
      </c>
      <c r="C39" s="30" t="s">
        <v>322</v>
      </c>
      <c r="D39" s="30" t="s">
        <v>323</v>
      </c>
      <c r="E39" s="314" t="s">
        <v>321</v>
      </c>
    </row>
  </sheetData>
  <autoFilter ref="B2:E2" xr:uid="{00000000-0009-0000-0000-000016000000}"/>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41AE5-C048-43A3-A37F-6887A224346B}">
  <dimension ref="A1:O26"/>
  <sheetViews>
    <sheetView topLeftCell="F1" zoomScale="130" zoomScaleNormal="130" workbookViewId="0">
      <selection activeCell="N9" sqref="N9"/>
    </sheetView>
  </sheetViews>
  <sheetFormatPr defaultRowHeight="15" x14ac:dyDescent="0.25"/>
  <cols>
    <col min="1" max="1" width="3" bestFit="1" customWidth="1"/>
    <col min="2" max="2" width="5.28515625" bestFit="1" customWidth="1"/>
    <col min="3" max="3" width="9.85546875" bestFit="1" customWidth="1"/>
    <col min="5" max="5" width="29.42578125" bestFit="1" customWidth="1"/>
    <col min="6" max="6" width="11.28515625" bestFit="1" customWidth="1"/>
    <col min="7" max="7" width="29.140625" style="281" bestFit="1" customWidth="1"/>
    <col min="8" max="8" width="51.85546875" style="281" bestFit="1" customWidth="1"/>
    <col min="9" max="9" width="9.85546875" bestFit="1" customWidth="1"/>
    <col min="10" max="10" width="12.42578125" bestFit="1" customWidth="1"/>
    <col min="11" max="11" width="17.140625" customWidth="1"/>
    <col min="12" max="12" width="12.140625" bestFit="1" customWidth="1"/>
    <col min="13" max="14" width="19.85546875" bestFit="1" customWidth="1"/>
    <col min="15" max="15" width="10.7109375" bestFit="1" customWidth="1"/>
  </cols>
  <sheetData>
    <row r="1" spans="1:15" ht="18.75" x14ac:dyDescent="0.25">
      <c r="A1" s="453" t="s">
        <v>465</v>
      </c>
      <c r="B1" s="454"/>
      <c r="C1" s="454"/>
      <c r="D1" s="454"/>
      <c r="E1" s="454"/>
      <c r="F1" s="454"/>
      <c r="G1" s="454"/>
      <c r="H1" s="454"/>
      <c r="I1" s="455"/>
      <c r="J1" s="281"/>
      <c r="K1" s="281"/>
      <c r="L1" s="281"/>
      <c r="M1" s="390"/>
      <c r="N1" s="391"/>
      <c r="O1" s="281"/>
    </row>
    <row r="2" spans="1:15" ht="15.75" x14ac:dyDescent="0.25">
      <c r="A2" s="496" t="s">
        <v>466</v>
      </c>
      <c r="B2" s="497"/>
      <c r="C2" s="497"/>
      <c r="D2" s="497"/>
      <c r="E2" s="497"/>
      <c r="F2" s="497"/>
      <c r="G2" s="497"/>
      <c r="H2" s="497"/>
      <c r="I2" s="498"/>
      <c r="J2" s="499" t="s">
        <v>467</v>
      </c>
      <c r="K2" s="500"/>
      <c r="L2" s="500"/>
      <c r="M2" s="500"/>
      <c r="N2" s="500"/>
      <c r="O2" s="500"/>
    </row>
    <row r="3" spans="1:15" x14ac:dyDescent="0.25">
      <c r="A3" s="273" t="s">
        <v>183</v>
      </c>
      <c r="B3" s="273" t="s">
        <v>468</v>
      </c>
      <c r="C3" s="392" t="s">
        <v>56</v>
      </c>
      <c r="D3" s="276" t="s">
        <v>469</v>
      </c>
      <c r="E3" s="393" t="s">
        <v>470</v>
      </c>
      <c r="F3" s="276" t="s">
        <v>471</v>
      </c>
      <c r="G3" s="276" t="s">
        <v>503</v>
      </c>
      <c r="H3" s="276" t="s">
        <v>506</v>
      </c>
      <c r="I3" s="276" t="s">
        <v>472</v>
      </c>
      <c r="J3" s="276" t="s">
        <v>473</v>
      </c>
      <c r="K3" s="276" t="s">
        <v>474</v>
      </c>
      <c r="L3" s="394" t="s">
        <v>475</v>
      </c>
      <c r="M3" s="276" t="s">
        <v>476</v>
      </c>
      <c r="N3" s="276" t="s">
        <v>477</v>
      </c>
      <c r="O3" s="276" t="s">
        <v>478</v>
      </c>
    </row>
    <row r="4" spans="1:15" x14ac:dyDescent="0.25">
      <c r="A4" s="395">
        <v>1</v>
      </c>
      <c r="B4" s="395" t="s">
        <v>417</v>
      </c>
      <c r="C4" s="396">
        <v>45357</v>
      </c>
      <c r="D4" s="148" t="s">
        <v>479</v>
      </c>
      <c r="E4" s="397" t="s">
        <v>480</v>
      </c>
      <c r="F4" s="417" t="s">
        <v>491</v>
      </c>
      <c r="G4" s="422">
        <v>45393</v>
      </c>
      <c r="H4" s="422" t="s">
        <v>523</v>
      </c>
      <c r="I4" s="418"/>
      <c r="J4" s="419">
        <v>45362</v>
      </c>
      <c r="K4" s="420" t="s">
        <v>505</v>
      </c>
      <c r="L4" s="419">
        <v>45401</v>
      </c>
      <c r="M4" s="419">
        <v>45435</v>
      </c>
      <c r="N4" s="419">
        <v>45436</v>
      </c>
      <c r="O4" s="419"/>
    </row>
    <row r="5" spans="1:15" s="281" customFormat="1" x14ac:dyDescent="0.25">
      <c r="A5" s="395">
        <v>2</v>
      </c>
      <c r="B5" s="395" t="s">
        <v>417</v>
      </c>
      <c r="C5" s="396">
        <v>45359</v>
      </c>
      <c r="D5" s="148" t="s">
        <v>483</v>
      </c>
      <c r="E5" s="397" t="s">
        <v>484</v>
      </c>
      <c r="F5" s="417" t="s">
        <v>491</v>
      </c>
      <c r="G5" s="422">
        <v>45393</v>
      </c>
      <c r="H5" s="398" t="s">
        <v>511</v>
      </c>
      <c r="I5" s="418"/>
      <c r="J5" s="419">
        <v>45364</v>
      </c>
      <c r="K5" s="420"/>
      <c r="L5" s="419"/>
      <c r="M5" s="314"/>
      <c r="N5" s="314"/>
      <c r="O5" s="314"/>
    </row>
    <row r="6" spans="1:15" s="281" customFormat="1" x14ac:dyDescent="0.25">
      <c r="A6" s="395">
        <v>3</v>
      </c>
      <c r="B6" s="395" t="s">
        <v>417</v>
      </c>
      <c r="C6" s="396">
        <v>45363</v>
      </c>
      <c r="D6" s="148" t="s">
        <v>485</v>
      </c>
      <c r="E6" s="397"/>
      <c r="F6" s="398"/>
      <c r="G6" s="398" t="s">
        <v>517</v>
      </c>
      <c r="H6" s="422" t="s">
        <v>508</v>
      </c>
      <c r="I6" s="399"/>
      <c r="J6" s="400">
        <v>45366</v>
      </c>
      <c r="K6" s="194"/>
      <c r="L6" s="400"/>
      <c r="M6" s="30"/>
      <c r="N6" s="30"/>
      <c r="O6" s="30"/>
    </row>
    <row r="7" spans="1:15" s="281" customFormat="1" x14ac:dyDescent="0.25">
      <c r="A7" s="395">
        <v>4</v>
      </c>
      <c r="B7" s="395" t="s">
        <v>417</v>
      </c>
      <c r="C7" s="396">
        <v>45363</v>
      </c>
      <c r="D7" s="148" t="s">
        <v>483</v>
      </c>
      <c r="E7" s="397"/>
      <c r="F7" s="398"/>
      <c r="G7" s="422">
        <v>45393</v>
      </c>
      <c r="H7" s="422" t="s">
        <v>509</v>
      </c>
      <c r="I7" s="399"/>
      <c r="J7" s="400">
        <v>45366</v>
      </c>
      <c r="K7" s="194"/>
      <c r="L7" s="400"/>
      <c r="M7" s="30"/>
      <c r="N7" s="30"/>
      <c r="O7" s="30"/>
    </row>
    <row r="8" spans="1:15" s="281" customFormat="1" x14ac:dyDescent="0.25">
      <c r="A8" s="395">
        <v>5</v>
      </c>
      <c r="B8" s="395" t="s">
        <v>417</v>
      </c>
      <c r="C8" s="396">
        <v>45364</v>
      </c>
      <c r="D8" s="148" t="s">
        <v>487</v>
      </c>
      <c r="E8" s="397" t="s">
        <v>488</v>
      </c>
      <c r="F8" s="398"/>
      <c r="G8" s="422">
        <v>45393</v>
      </c>
      <c r="H8" s="422" t="s">
        <v>522</v>
      </c>
      <c r="I8" s="399"/>
      <c r="J8" s="400">
        <v>45369</v>
      </c>
      <c r="K8" s="194"/>
      <c r="L8" s="400"/>
      <c r="M8" s="30"/>
      <c r="N8" s="30"/>
      <c r="O8" s="30"/>
    </row>
    <row r="9" spans="1:15" s="281" customFormat="1" x14ac:dyDescent="0.25">
      <c r="A9" s="395">
        <v>6</v>
      </c>
      <c r="B9" s="395" t="s">
        <v>417</v>
      </c>
      <c r="C9" s="396">
        <v>45364</v>
      </c>
      <c r="D9" s="148" t="s">
        <v>489</v>
      </c>
      <c r="E9" s="397"/>
      <c r="F9" s="398"/>
      <c r="G9" s="422">
        <v>45393</v>
      </c>
      <c r="H9" s="417" t="s">
        <v>511</v>
      </c>
      <c r="I9" s="399"/>
      <c r="J9" s="400">
        <v>45369</v>
      </c>
      <c r="K9" s="194"/>
      <c r="L9" s="400"/>
      <c r="M9" s="30"/>
      <c r="N9" s="30"/>
      <c r="O9" s="30"/>
    </row>
    <row r="10" spans="1:15" s="281" customFormat="1" x14ac:dyDescent="0.25">
      <c r="A10" s="395">
        <v>7</v>
      </c>
      <c r="B10" s="395" t="s">
        <v>417</v>
      </c>
      <c r="C10" s="396">
        <v>45364</v>
      </c>
      <c r="D10" s="148" t="s">
        <v>483</v>
      </c>
      <c r="E10" s="397" t="s">
        <v>504</v>
      </c>
      <c r="F10" s="398"/>
      <c r="G10" s="422">
        <v>45393</v>
      </c>
      <c r="H10" s="422" t="s">
        <v>504</v>
      </c>
      <c r="I10" s="399"/>
      <c r="J10" s="400">
        <v>45369</v>
      </c>
      <c r="K10" s="194"/>
      <c r="L10" s="400"/>
      <c r="M10" s="30"/>
      <c r="N10" s="30"/>
      <c r="O10" s="30"/>
    </row>
    <row r="11" spans="1:15" s="281" customFormat="1" x14ac:dyDescent="0.25">
      <c r="A11" s="395">
        <v>8</v>
      </c>
      <c r="B11" s="395" t="s">
        <v>417</v>
      </c>
      <c r="C11" s="396">
        <v>45364</v>
      </c>
      <c r="D11" s="148" t="s">
        <v>479</v>
      </c>
      <c r="E11" s="397"/>
      <c r="F11" s="398"/>
      <c r="G11" s="398" t="s">
        <v>520</v>
      </c>
      <c r="H11" s="422" t="s">
        <v>510</v>
      </c>
      <c r="I11" s="399"/>
      <c r="J11" s="400">
        <v>45369</v>
      </c>
      <c r="K11" s="194"/>
      <c r="L11" s="400"/>
      <c r="M11" s="30"/>
      <c r="N11" s="30"/>
      <c r="O11" s="30"/>
    </row>
    <row r="12" spans="1:15" s="281" customFormat="1" x14ac:dyDescent="0.25">
      <c r="A12" s="395">
        <v>9</v>
      </c>
      <c r="B12" s="395" t="s">
        <v>417</v>
      </c>
      <c r="C12" s="396">
        <v>45371</v>
      </c>
      <c r="D12" s="148" t="s">
        <v>492</v>
      </c>
      <c r="E12" s="397" t="s">
        <v>493</v>
      </c>
      <c r="F12" s="398"/>
      <c r="G12" s="422">
        <v>45393</v>
      </c>
      <c r="H12" s="398" t="s">
        <v>511</v>
      </c>
      <c r="I12" s="399"/>
      <c r="J12" s="400"/>
      <c r="K12" s="194"/>
      <c r="L12" s="400"/>
      <c r="M12" s="30"/>
      <c r="N12" s="30"/>
      <c r="O12" s="30"/>
    </row>
    <row r="13" spans="1:15" s="281" customFormat="1" x14ac:dyDescent="0.25">
      <c r="A13" s="395">
        <v>10</v>
      </c>
      <c r="B13" s="395" t="s">
        <v>417</v>
      </c>
      <c r="C13" s="396">
        <v>45371</v>
      </c>
      <c r="D13" s="148" t="s">
        <v>489</v>
      </c>
      <c r="E13" s="397" t="s">
        <v>480</v>
      </c>
      <c r="F13" s="398"/>
      <c r="G13" s="398" t="s">
        <v>518</v>
      </c>
      <c r="H13" s="398" t="s">
        <v>511</v>
      </c>
      <c r="I13" s="399"/>
      <c r="J13" s="400"/>
      <c r="K13" s="194"/>
      <c r="L13" s="400"/>
      <c r="M13" s="30"/>
      <c r="N13" s="30"/>
      <c r="O13" s="30"/>
    </row>
    <row r="14" spans="1:15" s="281" customFormat="1" x14ac:dyDescent="0.25">
      <c r="A14" s="395">
        <v>11</v>
      </c>
      <c r="B14" s="395" t="s">
        <v>417</v>
      </c>
      <c r="C14" s="396">
        <v>45377</v>
      </c>
      <c r="D14" s="148" t="s">
        <v>479</v>
      </c>
      <c r="E14" s="397" t="s">
        <v>501</v>
      </c>
      <c r="F14" s="398"/>
      <c r="G14" s="422" t="s">
        <v>513</v>
      </c>
      <c r="H14" s="422" t="s">
        <v>514</v>
      </c>
      <c r="I14" s="399"/>
      <c r="J14" s="400"/>
      <c r="K14" s="194"/>
      <c r="L14" s="400"/>
      <c r="M14" s="30"/>
      <c r="N14" s="30"/>
      <c r="O14" s="30"/>
    </row>
    <row r="15" spans="1:15" s="281" customFormat="1" x14ac:dyDescent="0.25">
      <c r="A15" s="395">
        <v>12</v>
      </c>
      <c r="B15" s="395" t="s">
        <v>417</v>
      </c>
      <c r="C15" s="396">
        <v>45379</v>
      </c>
      <c r="D15" s="148" t="s">
        <v>494</v>
      </c>
      <c r="E15" s="397" t="s">
        <v>495</v>
      </c>
      <c r="F15" s="398"/>
      <c r="G15" s="422" t="s">
        <v>516</v>
      </c>
      <c r="H15" s="417" t="s">
        <v>511</v>
      </c>
      <c r="I15" s="421">
        <v>45386</v>
      </c>
      <c r="J15" s="400">
        <v>45386</v>
      </c>
      <c r="K15" s="194">
        <v>0</v>
      </c>
      <c r="L15" s="400"/>
      <c r="M15" s="30"/>
      <c r="N15" s="30"/>
      <c r="O15" s="30"/>
    </row>
    <row r="16" spans="1:15" s="281" customFormat="1" x14ac:dyDescent="0.25">
      <c r="A16" s="395">
        <v>13</v>
      </c>
      <c r="B16" s="395" t="s">
        <v>417</v>
      </c>
      <c r="C16" s="396">
        <v>45379</v>
      </c>
      <c r="D16" s="148" t="s">
        <v>489</v>
      </c>
      <c r="E16" s="397" t="s">
        <v>496</v>
      </c>
      <c r="F16" s="398"/>
      <c r="G16" s="422">
        <v>45393</v>
      </c>
      <c r="H16" s="417" t="s">
        <v>511</v>
      </c>
      <c r="I16" s="399"/>
      <c r="J16" s="400"/>
      <c r="K16" s="194"/>
      <c r="L16" s="400"/>
      <c r="M16" s="30"/>
      <c r="N16" s="30"/>
      <c r="O16" s="30"/>
    </row>
    <row r="17" spans="1:15" s="281" customFormat="1" x14ac:dyDescent="0.25">
      <c r="A17" s="395">
        <v>14</v>
      </c>
      <c r="B17" s="395" t="s">
        <v>417</v>
      </c>
      <c r="C17" s="396">
        <v>45509</v>
      </c>
      <c r="D17" s="148" t="s">
        <v>489</v>
      </c>
      <c r="E17" s="397"/>
      <c r="F17" s="398"/>
      <c r="G17" s="422">
        <v>45394</v>
      </c>
      <c r="H17" s="422" t="s">
        <v>507</v>
      </c>
      <c r="I17" s="399"/>
      <c r="J17" s="400"/>
      <c r="K17" s="194"/>
      <c r="L17" s="400"/>
      <c r="M17" s="30"/>
      <c r="N17" s="30"/>
      <c r="O17" s="30"/>
    </row>
    <row r="18" spans="1:15" s="281" customFormat="1" x14ac:dyDescent="0.25">
      <c r="A18" s="395">
        <v>15</v>
      </c>
      <c r="B18" s="395" t="s">
        <v>417</v>
      </c>
      <c r="C18" s="396">
        <v>45391</v>
      </c>
      <c r="D18" s="148" t="s">
        <v>483</v>
      </c>
      <c r="E18" s="397" t="s">
        <v>502</v>
      </c>
      <c r="F18" s="398"/>
      <c r="G18" s="422">
        <v>45394</v>
      </c>
      <c r="H18" s="422" t="s">
        <v>512</v>
      </c>
      <c r="I18" s="399"/>
      <c r="J18" s="400"/>
      <c r="K18" s="194"/>
      <c r="L18" s="400"/>
      <c r="M18" s="30"/>
      <c r="N18" s="30"/>
      <c r="O18" s="30"/>
    </row>
    <row r="19" spans="1:15" s="281" customFormat="1" x14ac:dyDescent="0.25">
      <c r="A19" s="395">
        <v>16</v>
      </c>
      <c r="B19" s="395" t="s">
        <v>417</v>
      </c>
      <c r="C19" s="396">
        <v>45391</v>
      </c>
      <c r="D19" s="148" t="s">
        <v>485</v>
      </c>
      <c r="E19" s="397" t="s">
        <v>515</v>
      </c>
      <c r="F19" s="398"/>
      <c r="G19" s="422">
        <v>45394</v>
      </c>
      <c r="H19" s="398"/>
      <c r="I19" s="399"/>
      <c r="J19" s="400"/>
      <c r="K19" s="194"/>
      <c r="L19" s="400"/>
      <c r="M19" s="30"/>
      <c r="N19" s="30"/>
      <c r="O19" s="30"/>
    </row>
    <row r="20" spans="1:15" s="281" customFormat="1" x14ac:dyDescent="0.25">
      <c r="A20" s="395">
        <v>17</v>
      </c>
      <c r="B20" s="395" t="s">
        <v>417</v>
      </c>
      <c r="C20" s="396">
        <v>45391</v>
      </c>
      <c r="D20" s="148" t="s">
        <v>489</v>
      </c>
      <c r="E20" s="397" t="s">
        <v>480</v>
      </c>
      <c r="F20" s="398"/>
      <c r="G20" s="422">
        <v>45394</v>
      </c>
      <c r="H20" s="398"/>
      <c r="I20" s="399"/>
      <c r="J20" s="400"/>
      <c r="K20" s="194"/>
      <c r="L20" s="400"/>
      <c r="M20" s="30"/>
      <c r="N20" s="30"/>
      <c r="O20" s="30"/>
    </row>
    <row r="21" spans="1:15" s="281" customFormat="1" x14ac:dyDescent="0.25">
      <c r="A21" s="395">
        <v>18</v>
      </c>
      <c r="B21" s="395" t="s">
        <v>417</v>
      </c>
      <c r="C21" s="396">
        <v>45393</v>
      </c>
      <c r="D21" s="148" t="s">
        <v>487</v>
      </c>
      <c r="E21" s="397" t="s">
        <v>502</v>
      </c>
      <c r="F21" s="398"/>
      <c r="G21" s="398" t="s">
        <v>519</v>
      </c>
      <c r="H21" s="398"/>
      <c r="I21" s="399"/>
      <c r="J21" s="400"/>
      <c r="K21" s="194"/>
      <c r="L21" s="400"/>
      <c r="M21" s="30"/>
      <c r="N21" s="30"/>
      <c r="O21" s="30"/>
    </row>
    <row r="22" spans="1:15" x14ac:dyDescent="0.25">
      <c r="A22" s="401"/>
      <c r="B22" s="401"/>
      <c r="C22" s="402"/>
      <c r="D22" s="402"/>
      <c r="E22" s="403"/>
      <c r="F22" s="404"/>
      <c r="G22" s="404"/>
      <c r="H22" s="404"/>
      <c r="I22" s="405"/>
      <c r="J22" s="281"/>
      <c r="K22" s="281"/>
      <c r="L22" s="281"/>
      <c r="M22" s="281"/>
      <c r="N22" s="281"/>
      <c r="O22" s="281"/>
    </row>
    <row r="23" spans="1:15" x14ac:dyDescent="0.25">
      <c r="A23" s="401"/>
      <c r="B23" s="401"/>
      <c r="C23" s="402"/>
      <c r="D23" s="402"/>
      <c r="E23" s="403"/>
      <c r="F23" s="404"/>
      <c r="G23" s="404"/>
      <c r="H23" s="404"/>
      <c r="I23" s="405"/>
      <c r="J23" s="281"/>
      <c r="K23" s="281"/>
      <c r="L23" s="281"/>
      <c r="M23" s="281"/>
      <c r="N23" s="281"/>
      <c r="O23" s="281"/>
    </row>
    <row r="24" spans="1:15" x14ac:dyDescent="0.25">
      <c r="A24" s="406"/>
      <c r="B24" s="406"/>
      <c r="C24" s="407"/>
      <c r="D24" s="407"/>
      <c r="E24" s="406"/>
      <c r="F24" s="281"/>
      <c r="I24" s="281"/>
      <c r="J24" s="281"/>
      <c r="K24" s="408" t="s">
        <v>481</v>
      </c>
      <c r="L24" s="281"/>
      <c r="M24" s="281"/>
      <c r="N24" s="391">
        <f>MAX(N4:N21)+30</f>
        <v>45466</v>
      </c>
      <c r="O24" s="281"/>
    </row>
    <row r="25" spans="1:15" x14ac:dyDescent="0.25">
      <c r="A25" s="281"/>
      <c r="B25" s="281"/>
      <c r="C25" s="281"/>
      <c r="D25" s="281"/>
      <c r="E25" s="281"/>
      <c r="F25" s="281"/>
      <c r="I25" s="281"/>
      <c r="J25" s="281"/>
      <c r="K25" s="408" t="s">
        <v>490</v>
      </c>
      <c r="L25" s="408"/>
      <c r="M25" s="281"/>
      <c r="N25" s="391">
        <v>45537</v>
      </c>
      <c r="O25" s="281"/>
    </row>
    <row r="26" spans="1:15" x14ac:dyDescent="0.25">
      <c r="A26" s="281"/>
      <c r="B26" s="281"/>
      <c r="C26" s="281"/>
      <c r="D26" s="281"/>
      <c r="E26" s="281"/>
      <c r="F26" s="281"/>
      <c r="I26" s="281"/>
      <c r="J26" s="281"/>
      <c r="K26" s="281" t="s">
        <v>482</v>
      </c>
      <c r="L26" s="281"/>
      <c r="M26" s="412">
        <v>25</v>
      </c>
      <c r="N26" s="409">
        <f>DATE(YEAR(N25),MONTH(N25)+M26,DAY(N25))</f>
        <v>46297</v>
      </c>
      <c r="O26" s="281"/>
    </row>
  </sheetData>
  <mergeCells count="3">
    <mergeCell ref="A1:I1"/>
    <mergeCell ref="A2:I2"/>
    <mergeCell ref="J2:O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F94E8-917A-4139-A516-B7F5B0F2CD38}">
  <dimension ref="A1:J26"/>
  <sheetViews>
    <sheetView view="pageLayout" topLeftCell="A4" zoomScaleNormal="100" workbookViewId="0">
      <selection activeCell="E27" sqref="E27"/>
    </sheetView>
  </sheetViews>
  <sheetFormatPr defaultColWidth="9.28515625" defaultRowHeight="15" x14ac:dyDescent="0.25"/>
  <cols>
    <col min="1" max="1" width="4.42578125" style="281" customWidth="1"/>
    <col min="2" max="2" width="5" style="281" customWidth="1"/>
    <col min="3" max="3" width="8.42578125" style="281" customWidth="1"/>
    <col min="4" max="4" width="19.28515625" style="281" customWidth="1"/>
    <col min="5" max="5" width="30.7109375" style="281" customWidth="1"/>
    <col min="6" max="6" width="19.28515625" style="281" customWidth="1"/>
    <col min="7" max="7" width="18" style="281" hidden="1" customWidth="1"/>
    <col min="8" max="8" width="9.28515625" style="281"/>
    <col min="9" max="9" width="15.7109375" style="281" bestFit="1" customWidth="1"/>
    <col min="10" max="16384" width="9.28515625" style="281"/>
  </cols>
  <sheetData>
    <row r="1" spans="1:9" ht="18.75" x14ac:dyDescent="0.25">
      <c r="A1" s="453" t="s">
        <v>282</v>
      </c>
      <c r="B1" s="454"/>
      <c r="C1" s="454"/>
      <c r="D1" s="454"/>
      <c r="E1" s="454"/>
      <c r="F1" s="455"/>
    </row>
    <row r="2" spans="1:9" ht="15.75" customHeight="1" x14ac:dyDescent="0.25">
      <c r="A2" s="243" t="s">
        <v>0</v>
      </c>
      <c r="B2" s="164"/>
      <c r="C2" s="164"/>
      <c r="D2" s="244"/>
      <c r="E2" s="244"/>
      <c r="F2" s="245"/>
    </row>
    <row r="3" spans="1:9" ht="15.75" x14ac:dyDescent="0.25">
      <c r="A3" s="147" t="s">
        <v>2</v>
      </c>
      <c r="B3" s="140"/>
      <c r="C3" s="143"/>
      <c r="D3" s="146" t="str">
        <f>'Komise § 42'!D3</f>
        <v>Západočeská univerzita v Plzni</v>
      </c>
      <c r="E3" s="140"/>
      <c r="F3" s="143"/>
    </row>
    <row r="4" spans="1:9" ht="15.75" x14ac:dyDescent="0.25">
      <c r="A4" s="147" t="s">
        <v>3</v>
      </c>
      <c r="B4" s="140"/>
      <c r="C4" s="143"/>
      <c r="D4" s="139">
        <f>'Komise § 42'!D4</f>
        <v>49777513</v>
      </c>
      <c r="E4" s="141"/>
      <c r="F4" s="144"/>
    </row>
    <row r="5" spans="1:9" ht="15.75" x14ac:dyDescent="0.25">
      <c r="A5" s="150" t="s">
        <v>4</v>
      </c>
      <c r="B5" s="145"/>
      <c r="C5" s="142"/>
      <c r="D5" s="151" t="str">
        <f>'Komise § 42'!D5</f>
        <v>Univerzitní 8, 301 00 Plzeň</v>
      </c>
      <c r="E5" s="145"/>
      <c r="F5" s="142"/>
    </row>
    <row r="6" spans="1:9" x14ac:dyDescent="0.25">
      <c r="A6" s="148" t="s">
        <v>34</v>
      </c>
      <c r="B6" s="456" t="str">
        <f>'Komise § 42'!B6:D6</f>
        <v>Mgr. Štěpán Mátl</v>
      </c>
      <c r="C6" s="456"/>
      <c r="D6" s="456"/>
      <c r="E6" s="152" t="s">
        <v>36</v>
      </c>
      <c r="F6" s="169">
        <f>'Komise § 42'!F6</f>
        <v>377631012</v>
      </c>
      <c r="I6" s="283"/>
    </row>
    <row r="7" spans="1:9" x14ac:dyDescent="0.25">
      <c r="A7" s="328"/>
      <c r="B7" s="457"/>
      <c r="C7" s="457"/>
      <c r="D7" s="410" t="s">
        <v>346</v>
      </c>
      <c r="E7" s="458" t="str">
        <f>'Komise § 42'!E7:F7</f>
        <v>smatl@rek.zcu.cz</v>
      </c>
      <c r="F7" s="459"/>
      <c r="I7" s="283"/>
    </row>
    <row r="8" spans="1:9" ht="15.75" x14ac:dyDescent="0.25">
      <c r="A8" s="243" t="s">
        <v>5</v>
      </c>
      <c r="B8" s="164"/>
      <c r="C8" s="164"/>
      <c r="D8" s="244"/>
      <c r="E8" s="244"/>
      <c r="F8" s="245"/>
      <c r="I8" s="283"/>
    </row>
    <row r="9" spans="1:9" ht="15.75" x14ac:dyDescent="0.25">
      <c r="A9" s="460" t="str">
        <f>'Komise § 42'!A9:F9</f>
        <v>ZU - rekonstrukce Chodské náměstí 1, Plzeň</v>
      </c>
      <c r="B9" s="461"/>
      <c r="C9" s="461"/>
      <c r="D9" s="461"/>
      <c r="E9" s="461"/>
      <c r="F9" s="462"/>
      <c r="I9" s="283"/>
    </row>
    <row r="10" spans="1:9" x14ac:dyDescent="0.25">
      <c r="A10" s="448" t="str">
        <f>'Komise § 42'!A10:D10</f>
        <v>Předpokládaná hodnota VZ:</v>
      </c>
      <c r="B10" s="449"/>
      <c r="C10" s="449"/>
      <c r="D10" s="450"/>
      <c r="E10" s="451" t="str">
        <f>'Komise § 42'!E10</f>
        <v xml:space="preserve"> 307 193 774,62  Kč bez DPH (limitní cena pro nabídku) </v>
      </c>
      <c r="F10" s="452"/>
      <c r="I10" s="283"/>
    </row>
    <row r="11" spans="1:9" x14ac:dyDescent="0.25">
      <c r="A11" s="432" t="s">
        <v>1</v>
      </c>
      <c r="B11" s="433"/>
      <c r="C11" s="434"/>
      <c r="D11" s="435" t="str">
        <f>'Komise § 42'!D11:F11</f>
        <v>otevřené řízení / nadlimitní</v>
      </c>
      <c r="E11" s="436"/>
      <c r="F11" s="437"/>
      <c r="I11" s="283"/>
    </row>
    <row r="12" spans="1:9" x14ac:dyDescent="0.25">
      <c r="A12" s="432" t="s">
        <v>39</v>
      </c>
      <c r="B12" s="433"/>
      <c r="C12" s="434"/>
      <c r="D12" s="438" t="str">
        <f>'Komise § 42'!D12:F12</f>
        <v>celková rekonstrukce univerzitního objektu na adrese Chodské nám. 1 Plzeň</v>
      </c>
      <c r="E12" s="439"/>
      <c r="F12" s="440"/>
      <c r="G12" s="281" t="s">
        <v>153</v>
      </c>
    </row>
    <row r="13" spans="1:9" x14ac:dyDescent="0.25">
      <c r="A13" s="149" t="s">
        <v>37</v>
      </c>
      <c r="B13" s="292"/>
      <c r="C13" s="293"/>
      <c r="D13" s="294"/>
      <c r="E13" s="441" t="str">
        <f>'Komise § 42'!E13:F13</f>
        <v>Z2024-007867)</v>
      </c>
      <c r="F13" s="441"/>
      <c r="G13" s="281" t="s">
        <v>154</v>
      </c>
    </row>
    <row r="14" spans="1:9" x14ac:dyDescent="0.25">
      <c r="A14" s="292" t="s">
        <v>38</v>
      </c>
      <c r="B14" s="292"/>
      <c r="C14" s="293"/>
      <c r="D14" s="294"/>
      <c r="E14" s="441" t="str">
        <f>'Komise § 42'!E14:F14</f>
        <v>P24V00000111</v>
      </c>
      <c r="F14" s="441"/>
    </row>
    <row r="15" spans="1:9" ht="3.6" customHeight="1" x14ac:dyDescent="0.25">
      <c r="A15" s="39"/>
      <c r="B15" s="39"/>
      <c r="C15" s="40"/>
      <c r="D15" s="41"/>
      <c r="E15" s="33"/>
      <c r="F15" s="33"/>
    </row>
    <row r="16" spans="1:9" ht="15.75" x14ac:dyDescent="0.25">
      <c r="A16" s="442" t="s">
        <v>282</v>
      </c>
      <c r="B16" s="443"/>
      <c r="C16" s="443"/>
      <c r="D16" s="443"/>
      <c r="E16" s="444" t="s">
        <v>498</v>
      </c>
      <c r="F16" s="445"/>
    </row>
    <row r="17" spans="1:10" ht="30.75" customHeight="1" x14ac:dyDescent="0.25">
      <c r="A17" s="446" t="s">
        <v>284</v>
      </c>
      <c r="B17" s="447"/>
      <c r="C17" s="447"/>
      <c r="D17" s="416">
        <v>45379</v>
      </c>
      <c r="E17" s="426" t="s">
        <v>499</v>
      </c>
      <c r="F17" s="427"/>
    </row>
    <row r="18" spans="1:10" ht="186" customHeight="1" x14ac:dyDescent="0.25">
      <c r="A18" s="287">
        <v>1</v>
      </c>
      <c r="B18" s="428" t="s">
        <v>497</v>
      </c>
      <c r="C18" s="428"/>
      <c r="D18" s="428"/>
      <c r="E18" s="428"/>
      <c r="F18" s="428"/>
    </row>
    <row r="19" spans="1:10" x14ac:dyDescent="0.25">
      <c r="A19" s="411"/>
      <c r="B19" s="411"/>
      <c r="C19" s="411"/>
      <c r="D19" s="411"/>
      <c r="E19" s="411"/>
      <c r="F19" s="411"/>
    </row>
    <row r="20" spans="1:10" x14ac:dyDescent="0.25">
      <c r="A20" s="425" t="s">
        <v>287</v>
      </c>
      <c r="B20" s="426"/>
      <c r="C20" s="426"/>
      <c r="D20" s="426"/>
      <c r="E20" s="426"/>
      <c r="F20" s="427"/>
    </row>
    <row r="21" spans="1:10" ht="30" x14ac:dyDescent="0.25">
      <c r="A21" s="286" t="s">
        <v>288</v>
      </c>
      <c r="B21" s="428" t="s">
        <v>500</v>
      </c>
      <c r="C21" s="428"/>
      <c r="D21" s="428"/>
      <c r="E21" s="428"/>
      <c r="F21" s="428"/>
    </row>
    <row r="22" spans="1:10" x14ac:dyDescent="0.25">
      <c r="A22" s="411"/>
      <c r="B22" s="411"/>
      <c r="C22" s="411"/>
      <c r="D22" s="411"/>
      <c r="E22" s="411"/>
      <c r="F22" s="411"/>
    </row>
    <row r="23" spans="1:10" x14ac:dyDescent="0.25">
      <c r="A23" s="429"/>
      <c r="B23" s="429"/>
      <c r="C23" s="155"/>
      <c r="D23" s="154"/>
      <c r="E23" s="430" t="s">
        <v>336</v>
      </c>
      <c r="F23" s="430"/>
      <c r="G23" s="332"/>
      <c r="H23" s="333"/>
      <c r="I23" s="333"/>
      <c r="J23" s="333"/>
    </row>
    <row r="24" spans="1:10" x14ac:dyDescent="0.25">
      <c r="E24" s="431" t="s">
        <v>35</v>
      </c>
      <c r="F24" s="431"/>
    </row>
    <row r="25" spans="1:10" x14ac:dyDescent="0.25">
      <c r="E25" s="424" t="s">
        <v>419</v>
      </c>
      <c r="F25" s="424"/>
    </row>
    <row r="26" spans="1:10" x14ac:dyDescent="0.25">
      <c r="E26" s="424"/>
      <c r="F26" s="424"/>
    </row>
  </sheetData>
  <mergeCells count="25">
    <mergeCell ref="E13:F13"/>
    <mergeCell ref="E25:F25"/>
    <mergeCell ref="E26:F26"/>
    <mergeCell ref="A20:F20"/>
    <mergeCell ref="B21:F21"/>
    <mergeCell ref="A23:B23"/>
    <mergeCell ref="E23:F23"/>
    <mergeCell ref="E24:F24"/>
    <mergeCell ref="B18:F18"/>
    <mergeCell ref="E14:F14"/>
    <mergeCell ref="A16:D16"/>
    <mergeCell ref="E16:F16"/>
    <mergeCell ref="A17:C17"/>
    <mergeCell ref="E17:F17"/>
    <mergeCell ref="A1:F1"/>
    <mergeCell ref="B6:D6"/>
    <mergeCell ref="B7:C7"/>
    <mergeCell ref="E7:F7"/>
    <mergeCell ref="A9:F9"/>
    <mergeCell ref="A11:C11"/>
    <mergeCell ref="D11:F11"/>
    <mergeCell ref="A12:C12"/>
    <mergeCell ref="A10:D10"/>
    <mergeCell ref="E10:F10"/>
    <mergeCell ref="D12:F12"/>
  </mergeCells>
  <pageMargins left="0.7" right="0.7" top="1.2377450980392157" bottom="0.78740157499999996" header="0.3" footer="0.3"/>
  <pageSetup paperSize="9" orientation="portrait" r:id="rId1"/>
  <headerFooter differentFirst="1">
    <oddFooter>&amp;C&amp;P/&amp;N</oddFooter>
    <firstHeader>&amp;L&amp;G</firstHeader>
    <firstFooter>&amp;C&amp;P/&amp;N</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5AC7AD66-614A-4DCF-AC18-9A52ECF685CC}">
          <x14:formula1>
            <xm:f>Technici!$B$3:$B$6</xm:f>
          </x14:formula1>
          <xm:sqref>B6:D6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88D71-939D-4C0C-BE13-01FFA7068061}">
  <dimension ref="A1:J36"/>
  <sheetViews>
    <sheetView tabSelected="1" view="pageLayout" topLeftCell="A16" zoomScaleNormal="100" workbookViewId="0">
      <selection activeCell="A33" sqref="A33:XFD33"/>
    </sheetView>
  </sheetViews>
  <sheetFormatPr defaultColWidth="9.28515625" defaultRowHeight="15" x14ac:dyDescent="0.25"/>
  <cols>
    <col min="1" max="1" width="4.42578125" style="281" customWidth="1"/>
    <col min="2" max="2" width="5" style="281" customWidth="1"/>
    <col min="3" max="3" width="8.42578125" style="281" customWidth="1"/>
    <col min="4" max="4" width="19.28515625" style="281" customWidth="1"/>
    <col min="5" max="5" width="30.7109375" style="281" customWidth="1"/>
    <col min="6" max="6" width="19.28515625" style="281" customWidth="1"/>
    <col min="7" max="7" width="18" style="281" hidden="1" customWidth="1"/>
    <col min="8" max="8" width="9.28515625" style="281"/>
    <col min="9" max="9" width="15.7109375" style="281" bestFit="1" customWidth="1"/>
    <col min="10" max="16384" width="9.28515625" style="281"/>
  </cols>
  <sheetData>
    <row r="1" spans="1:9" ht="18.75" x14ac:dyDescent="0.25">
      <c r="A1" s="453" t="s">
        <v>282</v>
      </c>
      <c r="B1" s="454"/>
      <c r="C1" s="454"/>
      <c r="D1" s="454"/>
      <c r="E1" s="454"/>
      <c r="F1" s="455"/>
    </row>
    <row r="2" spans="1:9" ht="15.75" customHeight="1" x14ac:dyDescent="0.25">
      <c r="A2" s="243" t="s">
        <v>0</v>
      </c>
      <c r="B2" s="164"/>
      <c r="C2" s="164"/>
      <c r="D2" s="244"/>
      <c r="E2" s="244"/>
      <c r="F2" s="245"/>
    </row>
    <row r="3" spans="1:9" ht="15.75" x14ac:dyDescent="0.25">
      <c r="A3" s="147" t="s">
        <v>2</v>
      </c>
      <c r="B3" s="140"/>
      <c r="C3" s="143"/>
      <c r="D3" s="146" t="str">
        <f>'Komise § 42'!D3</f>
        <v>Západočeská univerzita v Plzni</v>
      </c>
      <c r="E3" s="140"/>
      <c r="F3" s="143"/>
    </row>
    <row r="4" spans="1:9" ht="15.75" x14ac:dyDescent="0.25">
      <c r="A4" s="147" t="s">
        <v>3</v>
      </c>
      <c r="B4" s="140"/>
      <c r="C4" s="143"/>
      <c r="D4" s="139">
        <f>'Komise § 42'!D4</f>
        <v>49777513</v>
      </c>
      <c r="E4" s="141"/>
      <c r="F4" s="144"/>
    </row>
    <row r="5" spans="1:9" ht="15.75" x14ac:dyDescent="0.25">
      <c r="A5" s="150" t="s">
        <v>4</v>
      </c>
      <c r="B5" s="145"/>
      <c r="C5" s="142"/>
      <c r="D5" s="151" t="str">
        <f>'Komise § 42'!D5</f>
        <v>Univerzitní 8, 301 00 Plzeň</v>
      </c>
      <c r="E5" s="145"/>
      <c r="F5" s="142"/>
    </row>
    <row r="6" spans="1:9" x14ac:dyDescent="0.25">
      <c r="A6" s="148" t="s">
        <v>34</v>
      </c>
      <c r="B6" s="456" t="str">
        <f>'Komise § 42'!B6:D6</f>
        <v>Mgr. Štěpán Mátl</v>
      </c>
      <c r="C6" s="456"/>
      <c r="D6" s="456"/>
      <c r="E6" s="152" t="s">
        <v>36</v>
      </c>
      <c r="F6" s="169">
        <f>'Komise § 42'!F6</f>
        <v>377631012</v>
      </c>
      <c r="I6" s="283"/>
    </row>
    <row r="7" spans="1:9" x14ac:dyDescent="0.25">
      <c r="A7" s="328"/>
      <c r="B7" s="457"/>
      <c r="C7" s="457"/>
      <c r="D7" s="410" t="s">
        <v>346</v>
      </c>
      <c r="E7" s="458" t="str">
        <f>'Komise § 42'!E7:F7</f>
        <v>smatl@rek.zcu.cz</v>
      </c>
      <c r="F7" s="459"/>
      <c r="I7" s="283"/>
    </row>
    <row r="8" spans="1:9" ht="15.75" x14ac:dyDescent="0.25">
      <c r="A8" s="243" t="s">
        <v>5</v>
      </c>
      <c r="B8" s="164"/>
      <c r="C8" s="164"/>
      <c r="D8" s="244"/>
      <c r="E8" s="244"/>
      <c r="F8" s="245"/>
      <c r="I8" s="283"/>
    </row>
    <row r="9" spans="1:9" ht="15.75" x14ac:dyDescent="0.25">
      <c r="A9" s="460" t="str">
        <f>'Komise § 42'!A9:F9</f>
        <v>ZU - rekonstrukce Chodské náměstí 1, Plzeň</v>
      </c>
      <c r="B9" s="461"/>
      <c r="C9" s="461"/>
      <c r="D9" s="461"/>
      <c r="E9" s="461"/>
      <c r="F9" s="462"/>
      <c r="I9" s="283"/>
    </row>
    <row r="10" spans="1:9" x14ac:dyDescent="0.25">
      <c r="A10" s="448" t="str">
        <f>'Komise § 42'!A10:D10</f>
        <v>Předpokládaná hodnota VZ:</v>
      </c>
      <c r="B10" s="449"/>
      <c r="C10" s="449"/>
      <c r="D10" s="450"/>
      <c r="E10" s="451" t="str">
        <f>'Komise § 42'!E10</f>
        <v xml:space="preserve"> 307 193 774,62  Kč bez DPH (limitní cena pro nabídku) </v>
      </c>
      <c r="F10" s="452"/>
      <c r="I10" s="283"/>
    </row>
    <row r="11" spans="1:9" x14ac:dyDescent="0.25">
      <c r="A11" s="432" t="s">
        <v>1</v>
      </c>
      <c r="B11" s="433"/>
      <c r="C11" s="434"/>
      <c r="D11" s="435" t="str">
        <f>'Komise § 42'!D11:F11</f>
        <v>otevřené řízení / nadlimitní</v>
      </c>
      <c r="E11" s="436"/>
      <c r="F11" s="437"/>
      <c r="I11" s="283"/>
    </row>
    <row r="12" spans="1:9" x14ac:dyDescent="0.25">
      <c r="A12" s="432" t="s">
        <v>39</v>
      </c>
      <c r="B12" s="433"/>
      <c r="C12" s="434"/>
      <c r="D12" s="438" t="str">
        <f>'Komise § 42'!D12:F12</f>
        <v>celková rekonstrukce univerzitního objektu na adrese Chodské nám. 1 Plzeň</v>
      </c>
      <c r="E12" s="439"/>
      <c r="F12" s="440"/>
      <c r="G12" s="281" t="s">
        <v>153</v>
      </c>
    </row>
    <row r="13" spans="1:9" x14ac:dyDescent="0.25">
      <c r="A13" s="149" t="s">
        <v>37</v>
      </c>
      <c r="B13" s="292"/>
      <c r="C13" s="293"/>
      <c r="D13" s="294"/>
      <c r="E13" s="441" t="str">
        <f>'Komise § 42'!E13:F13</f>
        <v>Z2024-007867)</v>
      </c>
      <c r="F13" s="441"/>
      <c r="G13" s="281" t="s">
        <v>154</v>
      </c>
    </row>
    <row r="14" spans="1:9" x14ac:dyDescent="0.25">
      <c r="A14" s="292" t="s">
        <v>38</v>
      </c>
      <c r="B14" s="292"/>
      <c r="C14" s="293"/>
      <c r="D14" s="294"/>
      <c r="E14" s="441" t="str">
        <f>'Komise § 42'!E14:F14</f>
        <v>P24V00000111</v>
      </c>
      <c r="F14" s="441"/>
    </row>
    <row r="15" spans="1:9" ht="3.6" customHeight="1" x14ac:dyDescent="0.25">
      <c r="A15" s="39"/>
      <c r="B15" s="39"/>
      <c r="C15" s="40"/>
      <c r="D15" s="41"/>
      <c r="E15" s="33"/>
      <c r="F15" s="33"/>
    </row>
    <row r="16" spans="1:9" ht="15.75" x14ac:dyDescent="0.25">
      <c r="A16" s="442" t="s">
        <v>282</v>
      </c>
      <c r="B16" s="443"/>
      <c r="C16" s="443"/>
      <c r="D16" s="443"/>
      <c r="E16" s="444" t="s">
        <v>521</v>
      </c>
      <c r="F16" s="445"/>
    </row>
    <row r="17" spans="1:6" ht="31.5" customHeight="1" x14ac:dyDescent="0.25">
      <c r="A17" s="501" t="s">
        <v>524</v>
      </c>
      <c r="B17" s="502"/>
      <c r="C17" s="502"/>
      <c r="D17" s="502"/>
      <c r="E17" s="502"/>
      <c r="F17" s="503"/>
    </row>
    <row r="18" spans="1:6" x14ac:dyDescent="0.25">
      <c r="A18" s="411"/>
      <c r="B18" s="411"/>
      <c r="C18" s="411"/>
      <c r="D18" s="411"/>
      <c r="E18" s="411"/>
      <c r="F18" s="411"/>
    </row>
    <row r="19" spans="1:6" ht="30.75" customHeight="1" x14ac:dyDescent="0.25">
      <c r="A19" s="501" t="s">
        <v>486</v>
      </c>
      <c r="B19" s="502"/>
      <c r="C19" s="502"/>
      <c r="D19" s="502"/>
      <c r="E19" s="502"/>
      <c r="F19" s="503"/>
    </row>
    <row r="20" spans="1:6" x14ac:dyDescent="0.25">
      <c r="A20" s="411"/>
      <c r="B20" s="411"/>
      <c r="C20" s="411"/>
      <c r="D20" s="411"/>
      <c r="E20" s="411"/>
      <c r="F20" s="411"/>
    </row>
    <row r="21" spans="1:6" ht="60" customHeight="1" x14ac:dyDescent="0.25">
      <c r="A21" s="501" t="s">
        <v>530</v>
      </c>
      <c r="B21" s="502"/>
      <c r="C21" s="502"/>
      <c r="D21" s="502"/>
      <c r="E21" s="502"/>
      <c r="F21" s="503"/>
    </row>
    <row r="22" spans="1:6" x14ac:dyDescent="0.25">
      <c r="A22" s="423"/>
      <c r="B22" s="423"/>
      <c r="C22" s="423"/>
      <c r="D22" s="423"/>
      <c r="E22" s="423"/>
      <c r="F22" s="423"/>
    </row>
    <row r="23" spans="1:6" ht="48.75" customHeight="1" x14ac:dyDescent="0.25">
      <c r="A23" s="501" t="s">
        <v>528</v>
      </c>
      <c r="B23" s="502"/>
      <c r="C23" s="502"/>
      <c r="D23" s="502"/>
      <c r="E23" s="502"/>
      <c r="F23" s="503"/>
    </row>
    <row r="24" spans="1:6" x14ac:dyDescent="0.25">
      <c r="A24" s="423"/>
      <c r="B24" s="423"/>
      <c r="C24" s="423"/>
      <c r="D24" s="423"/>
      <c r="E24" s="423"/>
      <c r="F24" s="423"/>
    </row>
    <row r="25" spans="1:6" ht="45.75" customHeight="1" x14ac:dyDescent="0.25">
      <c r="A25" s="501" t="s">
        <v>527</v>
      </c>
      <c r="B25" s="502"/>
      <c r="C25" s="502"/>
      <c r="D25" s="502"/>
      <c r="E25" s="502"/>
      <c r="F25" s="503"/>
    </row>
    <row r="26" spans="1:6" x14ac:dyDescent="0.25">
      <c r="A26" s="411"/>
      <c r="B26" s="411"/>
      <c r="C26" s="411"/>
      <c r="D26" s="411"/>
      <c r="E26" s="411"/>
      <c r="F26" s="411"/>
    </row>
    <row r="27" spans="1:6" x14ac:dyDescent="0.25">
      <c r="A27" s="504" t="s">
        <v>529</v>
      </c>
      <c r="B27" s="505"/>
      <c r="C27" s="505"/>
      <c r="D27" s="505"/>
      <c r="E27" s="505"/>
      <c r="F27" s="506"/>
    </row>
    <row r="28" spans="1:6" x14ac:dyDescent="0.25">
      <c r="A28" s="411"/>
      <c r="B28" s="411"/>
      <c r="C28" s="411"/>
      <c r="D28" s="411"/>
      <c r="E28" s="411"/>
      <c r="F28" s="411"/>
    </row>
    <row r="29" spans="1:6" x14ac:dyDescent="0.25">
      <c r="A29" s="501" t="s">
        <v>525</v>
      </c>
      <c r="B29" s="502"/>
      <c r="C29" s="502"/>
      <c r="D29" s="502"/>
      <c r="E29" s="502"/>
      <c r="F29" s="503"/>
    </row>
    <row r="30" spans="1:6" ht="14.25" customHeight="1" x14ac:dyDescent="0.25">
      <c r="A30" s="423"/>
      <c r="B30" s="423"/>
      <c r="C30" s="423"/>
      <c r="D30" s="423"/>
      <c r="E30" s="423"/>
      <c r="F30" s="423"/>
    </row>
    <row r="31" spans="1:6" x14ac:dyDescent="0.25">
      <c r="A31" s="507" t="s">
        <v>526</v>
      </c>
      <c r="B31" s="507"/>
      <c r="C31" s="507"/>
      <c r="D31" s="507"/>
      <c r="E31" s="507"/>
      <c r="F31" s="507"/>
    </row>
    <row r="32" spans="1:6" x14ac:dyDescent="0.25">
      <c r="A32" s="411"/>
      <c r="B32" s="411"/>
      <c r="C32" s="411"/>
      <c r="D32" s="411"/>
      <c r="E32" s="411"/>
      <c r="F32" s="411"/>
    </row>
    <row r="33" spans="1:10" x14ac:dyDescent="0.25">
      <c r="A33" s="429"/>
      <c r="B33" s="429"/>
      <c r="C33" s="155"/>
      <c r="D33" s="154"/>
      <c r="E33" s="430" t="s">
        <v>336</v>
      </c>
      <c r="F33" s="430"/>
      <c r="G33" s="332"/>
      <c r="H33" s="333"/>
      <c r="I33" s="333"/>
      <c r="J33" s="333"/>
    </row>
    <row r="34" spans="1:10" x14ac:dyDescent="0.25">
      <c r="E34" s="431" t="s">
        <v>35</v>
      </c>
      <c r="F34" s="431"/>
    </row>
    <row r="35" spans="1:10" x14ac:dyDescent="0.25">
      <c r="E35" s="424" t="s">
        <v>419</v>
      </c>
      <c r="F35" s="424"/>
    </row>
    <row r="36" spans="1:10" x14ac:dyDescent="0.25">
      <c r="E36" s="424"/>
      <c r="F36" s="424"/>
    </row>
  </sheetData>
  <mergeCells count="28">
    <mergeCell ref="E35:F35"/>
    <mergeCell ref="E36:F36"/>
    <mergeCell ref="A17:F17"/>
    <mergeCell ref="A25:F25"/>
    <mergeCell ref="A27:F27"/>
    <mergeCell ref="A31:F31"/>
    <mergeCell ref="A19:F19"/>
    <mergeCell ref="A33:B33"/>
    <mergeCell ref="E33:F33"/>
    <mergeCell ref="E34:F34"/>
    <mergeCell ref="A21:F21"/>
    <mergeCell ref="A29:F29"/>
    <mergeCell ref="A23:F23"/>
    <mergeCell ref="A16:D16"/>
    <mergeCell ref="E16:F16"/>
    <mergeCell ref="A11:C11"/>
    <mergeCell ref="D11:F11"/>
    <mergeCell ref="A12:C12"/>
    <mergeCell ref="D12:F12"/>
    <mergeCell ref="E13:F13"/>
    <mergeCell ref="E14:F14"/>
    <mergeCell ref="A10:D10"/>
    <mergeCell ref="E10:F10"/>
    <mergeCell ref="A1:F1"/>
    <mergeCell ref="B6:D6"/>
    <mergeCell ref="B7:C7"/>
    <mergeCell ref="E7:F7"/>
    <mergeCell ref="A9:F9"/>
  </mergeCells>
  <pageMargins left="0.7" right="0.7" top="1.2377450980392157" bottom="0.78740157499999996" header="0.3" footer="0.3"/>
  <pageSetup paperSize="9" orientation="portrait" r:id="rId1"/>
  <headerFooter differentFirst="1">
    <oddFooter>&amp;C&amp;P/&amp;N</oddFooter>
    <firstHeader>&amp;L&amp;G</firstHeader>
    <firstFooter>&amp;C&amp;P/&amp;N</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BA57E5-71FD-49FA-ABA5-8D6D140001C9}">
          <x14:formula1>
            <xm:f>Technici!$B$3:$B$6</xm:f>
          </x14:formula1>
          <xm:sqref>B6:D6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8"/>
  <sheetViews>
    <sheetView view="pageLayout" topLeftCell="A5" zoomScaleNormal="100" workbookViewId="0">
      <selection activeCell="A25" sqref="A25:XFD25"/>
    </sheetView>
  </sheetViews>
  <sheetFormatPr defaultColWidth="9.28515625" defaultRowHeight="15" x14ac:dyDescent="0.25"/>
  <cols>
    <col min="1" max="1" width="4.42578125" style="281" customWidth="1"/>
    <col min="2" max="2" width="5" style="281" customWidth="1"/>
    <col min="3" max="3" width="8.42578125" style="281" customWidth="1"/>
    <col min="4" max="4" width="19.28515625" style="281" customWidth="1"/>
    <col min="5" max="5" width="30.7109375" style="281" customWidth="1"/>
    <col min="6" max="6" width="19.28515625" style="281" customWidth="1"/>
    <col min="7" max="7" width="18" style="281" hidden="1" customWidth="1"/>
    <col min="8" max="8" width="9.28515625" style="281"/>
    <col min="9" max="9" width="15.7109375" style="281" bestFit="1" customWidth="1"/>
    <col min="10" max="16384" width="9.28515625" style="281"/>
  </cols>
  <sheetData>
    <row r="1" spans="1:9" ht="18.75" x14ac:dyDescent="0.25">
      <c r="A1" s="453" t="s">
        <v>282</v>
      </c>
      <c r="B1" s="454"/>
      <c r="C1" s="454"/>
      <c r="D1" s="454"/>
      <c r="E1" s="454"/>
      <c r="F1" s="455"/>
    </row>
    <row r="2" spans="1:9" ht="15.75" customHeight="1" x14ac:dyDescent="0.25">
      <c r="A2" s="243" t="s">
        <v>0</v>
      </c>
      <c r="B2" s="164"/>
      <c r="C2" s="164"/>
      <c r="D2" s="244"/>
      <c r="E2" s="244"/>
      <c r="F2" s="245"/>
    </row>
    <row r="3" spans="1:9" ht="15.75" x14ac:dyDescent="0.25">
      <c r="A3" s="147" t="s">
        <v>2</v>
      </c>
      <c r="B3" s="140"/>
      <c r="C3" s="143"/>
      <c r="D3" s="146" t="str">
        <f>'Komise § 42'!D3</f>
        <v>Západočeská univerzita v Plzni</v>
      </c>
      <c r="E3" s="140"/>
      <c r="F3" s="143"/>
    </row>
    <row r="4" spans="1:9" ht="15.75" x14ac:dyDescent="0.25">
      <c r="A4" s="147" t="s">
        <v>3</v>
      </c>
      <c r="B4" s="140"/>
      <c r="C4" s="143"/>
      <c r="D4" s="139">
        <f>'Komise § 42'!D4</f>
        <v>49777513</v>
      </c>
      <c r="E4" s="141"/>
      <c r="F4" s="144"/>
    </row>
    <row r="5" spans="1:9" ht="15.75" x14ac:dyDescent="0.25">
      <c r="A5" s="150" t="s">
        <v>4</v>
      </c>
      <c r="B5" s="145"/>
      <c r="C5" s="142"/>
      <c r="D5" s="151" t="str">
        <f>'Komise § 42'!D5</f>
        <v>Univerzitní 8, 301 00 Plzeň</v>
      </c>
      <c r="E5" s="145"/>
      <c r="F5" s="142"/>
    </row>
    <row r="6" spans="1:9" x14ac:dyDescent="0.25">
      <c r="A6" s="148" t="s">
        <v>34</v>
      </c>
      <c r="B6" s="456" t="str">
        <f>'Komise § 42'!B6:D6</f>
        <v>Mgr. Štěpán Mátl</v>
      </c>
      <c r="C6" s="456"/>
      <c r="D6" s="456"/>
      <c r="E6" s="152" t="s">
        <v>36</v>
      </c>
      <c r="F6" s="169">
        <f>'Komise § 42'!F6</f>
        <v>377631012</v>
      </c>
      <c r="I6" s="283"/>
    </row>
    <row r="7" spans="1:9" x14ac:dyDescent="0.25">
      <c r="A7" s="328"/>
      <c r="B7" s="457"/>
      <c r="C7" s="457"/>
      <c r="D7" s="322" t="s">
        <v>346</v>
      </c>
      <c r="E7" s="458" t="str">
        <f>'Komise § 42'!E7:F7</f>
        <v>smatl@rek.zcu.cz</v>
      </c>
      <c r="F7" s="459"/>
      <c r="I7" s="283"/>
    </row>
    <row r="8" spans="1:9" ht="15.75" x14ac:dyDescent="0.25">
      <c r="A8" s="243" t="s">
        <v>5</v>
      </c>
      <c r="B8" s="164"/>
      <c r="C8" s="164"/>
      <c r="D8" s="244"/>
      <c r="E8" s="244"/>
      <c r="F8" s="245"/>
      <c r="I8" s="283"/>
    </row>
    <row r="9" spans="1:9" ht="15.75" x14ac:dyDescent="0.25">
      <c r="A9" s="460" t="str">
        <f>'Komise § 42'!A9:F9</f>
        <v>ZU - rekonstrukce Chodské náměstí 1, Plzeň</v>
      </c>
      <c r="B9" s="461"/>
      <c r="C9" s="461"/>
      <c r="D9" s="461"/>
      <c r="E9" s="461"/>
      <c r="F9" s="462"/>
      <c r="I9" s="283"/>
    </row>
    <row r="10" spans="1:9" x14ac:dyDescent="0.25">
      <c r="A10" s="448" t="str">
        <f>'Komise § 42'!A10:D10</f>
        <v>Předpokládaná hodnota VZ:</v>
      </c>
      <c r="B10" s="449"/>
      <c r="C10" s="449"/>
      <c r="D10" s="450"/>
      <c r="E10" s="451" t="str">
        <f>'Komise § 42'!E10</f>
        <v xml:space="preserve"> 307 193 774,62  Kč bez DPH (limitní cena pro nabídku) </v>
      </c>
      <c r="F10" s="452"/>
      <c r="I10" s="283"/>
    </row>
    <row r="11" spans="1:9" x14ac:dyDescent="0.25">
      <c r="A11" s="432" t="s">
        <v>1</v>
      </c>
      <c r="B11" s="433"/>
      <c r="C11" s="434"/>
      <c r="D11" s="435" t="str">
        <f>'Komise § 42'!D11:F11</f>
        <v>otevřené řízení / nadlimitní</v>
      </c>
      <c r="E11" s="436"/>
      <c r="F11" s="437"/>
      <c r="I11" s="283"/>
    </row>
    <row r="12" spans="1:9" x14ac:dyDescent="0.25">
      <c r="A12" s="432" t="s">
        <v>39</v>
      </c>
      <c r="B12" s="433"/>
      <c r="C12" s="434"/>
      <c r="D12" s="438" t="str">
        <f>'Komise § 42'!D12:F12</f>
        <v>celková rekonstrukce univerzitního objektu na adrese Chodské nám. 1 Plzeň</v>
      </c>
      <c r="E12" s="439"/>
      <c r="F12" s="440"/>
      <c r="G12" s="281" t="s">
        <v>153</v>
      </c>
    </row>
    <row r="13" spans="1:9" x14ac:dyDescent="0.25">
      <c r="A13" s="149" t="s">
        <v>37</v>
      </c>
      <c r="B13" s="292"/>
      <c r="C13" s="293"/>
      <c r="D13" s="294"/>
      <c r="E13" s="441" t="str">
        <f>'Komise § 42'!E13:F13</f>
        <v>Z2024-007867)</v>
      </c>
      <c r="F13" s="441"/>
      <c r="G13" s="281" t="s">
        <v>154</v>
      </c>
    </row>
    <row r="14" spans="1:9" x14ac:dyDescent="0.25">
      <c r="A14" s="292" t="s">
        <v>38</v>
      </c>
      <c r="B14" s="292"/>
      <c r="C14" s="293"/>
      <c r="D14" s="294"/>
      <c r="E14" s="441" t="str">
        <f>'Komise § 42'!E14:F14</f>
        <v>P24V00000111</v>
      </c>
      <c r="F14" s="441"/>
    </row>
    <row r="15" spans="1:9" ht="3.6" customHeight="1" x14ac:dyDescent="0.25">
      <c r="A15" s="39"/>
      <c r="B15" s="39"/>
      <c r="C15" s="40"/>
      <c r="D15" s="41"/>
      <c r="E15" s="33"/>
      <c r="F15" s="33"/>
    </row>
    <row r="16" spans="1:9" ht="15.75" x14ac:dyDescent="0.25">
      <c r="A16" s="442" t="s">
        <v>282</v>
      </c>
      <c r="B16" s="443"/>
      <c r="C16" s="443"/>
      <c r="D16" s="443"/>
      <c r="E16" s="444" t="s">
        <v>283</v>
      </c>
      <c r="F16" s="445"/>
    </row>
    <row r="17" spans="1:10" x14ac:dyDescent="0.25">
      <c r="A17" s="446" t="s">
        <v>284</v>
      </c>
      <c r="B17" s="447"/>
      <c r="C17" s="447"/>
      <c r="D17" s="285" t="s">
        <v>285</v>
      </c>
      <c r="E17" s="426" t="s">
        <v>286</v>
      </c>
      <c r="F17" s="427"/>
    </row>
    <row r="18" spans="1:10" ht="88.9" customHeight="1" x14ac:dyDescent="0.25">
      <c r="A18" s="287">
        <v>1</v>
      </c>
      <c r="B18" s="428"/>
      <c r="C18" s="428"/>
      <c r="D18" s="428"/>
      <c r="E18" s="428"/>
      <c r="F18" s="428"/>
    </row>
    <row r="19" spans="1:10" ht="73.900000000000006" customHeight="1" x14ac:dyDescent="0.25">
      <c r="A19" s="287">
        <v>2</v>
      </c>
      <c r="B19" s="428"/>
      <c r="C19" s="428"/>
      <c r="D19" s="428"/>
      <c r="E19" s="428"/>
      <c r="F19" s="428"/>
    </row>
    <row r="20" spans="1:10" x14ac:dyDescent="0.25">
      <c r="A20" s="280"/>
      <c r="B20" s="280"/>
      <c r="C20" s="280"/>
      <c r="D20" s="280"/>
      <c r="E20" s="280"/>
      <c r="F20" s="280"/>
    </row>
    <row r="21" spans="1:10" x14ac:dyDescent="0.25">
      <c r="A21" s="425" t="s">
        <v>287</v>
      </c>
      <c r="B21" s="426"/>
      <c r="C21" s="426"/>
      <c r="D21" s="426"/>
      <c r="E21" s="426"/>
      <c r="F21" s="427"/>
    </row>
    <row r="22" spans="1:10" ht="60" customHeight="1" x14ac:dyDescent="0.25">
      <c r="A22" s="286" t="s">
        <v>288</v>
      </c>
      <c r="B22" s="428"/>
      <c r="C22" s="428"/>
      <c r="D22" s="428"/>
      <c r="E22" s="428"/>
      <c r="F22" s="428"/>
    </row>
    <row r="23" spans="1:10" ht="75.599999999999994" customHeight="1" x14ac:dyDescent="0.25">
      <c r="A23" s="286" t="s">
        <v>289</v>
      </c>
      <c r="B23" s="428"/>
      <c r="C23" s="428"/>
      <c r="D23" s="428"/>
      <c r="E23" s="428"/>
      <c r="F23" s="428"/>
    </row>
    <row r="24" spans="1:10" x14ac:dyDescent="0.25">
      <c r="A24" s="280"/>
      <c r="B24" s="280"/>
      <c r="C24" s="280"/>
      <c r="D24" s="280"/>
      <c r="E24" s="280"/>
      <c r="F24" s="280"/>
    </row>
    <row r="25" spans="1:10" x14ac:dyDescent="0.25">
      <c r="A25" s="429"/>
      <c r="B25" s="429"/>
      <c r="C25" s="155"/>
      <c r="D25" s="154"/>
      <c r="E25" s="430" t="s">
        <v>336</v>
      </c>
      <c r="F25" s="430"/>
      <c r="G25" s="332"/>
      <c r="H25" s="333"/>
      <c r="I25" s="333"/>
      <c r="J25" s="333"/>
    </row>
    <row r="26" spans="1:10" x14ac:dyDescent="0.25">
      <c r="E26" s="431" t="s">
        <v>35</v>
      </c>
      <c r="F26" s="431"/>
    </row>
    <row r="27" spans="1:10" x14ac:dyDescent="0.25">
      <c r="E27" s="424" t="s">
        <v>419</v>
      </c>
      <c r="F27" s="424"/>
    </row>
    <row r="28" spans="1:10" x14ac:dyDescent="0.25">
      <c r="E28" s="424"/>
      <c r="F28" s="424"/>
    </row>
  </sheetData>
  <mergeCells count="27">
    <mergeCell ref="A12:C12"/>
    <mergeCell ref="D12:F12"/>
    <mergeCell ref="E13:F13"/>
    <mergeCell ref="E14:F14"/>
    <mergeCell ref="A1:F1"/>
    <mergeCell ref="B6:D6"/>
    <mergeCell ref="B7:C7"/>
    <mergeCell ref="E7:F7"/>
    <mergeCell ref="A9:F9"/>
    <mergeCell ref="A11:C11"/>
    <mergeCell ref="D11:F11"/>
    <mergeCell ref="A10:D10"/>
    <mergeCell ref="E10:F10"/>
    <mergeCell ref="E27:F27"/>
    <mergeCell ref="E28:F28"/>
    <mergeCell ref="A16:D16"/>
    <mergeCell ref="A17:C17"/>
    <mergeCell ref="E17:F17"/>
    <mergeCell ref="B18:F18"/>
    <mergeCell ref="B19:F19"/>
    <mergeCell ref="B22:F22"/>
    <mergeCell ref="A25:B25"/>
    <mergeCell ref="E25:F25"/>
    <mergeCell ref="E26:F26"/>
    <mergeCell ref="B23:F23"/>
    <mergeCell ref="A21:F21"/>
    <mergeCell ref="E16:F16"/>
  </mergeCells>
  <pageMargins left="0.7" right="0.7" top="1.2377450980392157" bottom="0.78740157499999996" header="0.3" footer="0.3"/>
  <pageSetup paperSize="9" orientation="portrait" r:id="rId1"/>
  <headerFooter differentFirst="1">
    <oddFooter>&amp;C&amp;P/&amp;N</oddFooter>
    <firstHeader>&amp;L&amp;G</firstHeader>
    <firstFooter>&amp;C&amp;P/&amp;N</firstFoot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200-000000000000}">
          <x14:formula1>
            <xm:f>Technici!$B$3:$B$6</xm:f>
          </x14:formula1>
          <xm:sqref>B6:D6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6"/>
  <sheetViews>
    <sheetView view="pageLayout" topLeftCell="A13" zoomScaleNormal="100" workbookViewId="0">
      <selection activeCell="K24" sqref="K24:K25"/>
    </sheetView>
  </sheetViews>
  <sheetFormatPr defaultColWidth="9.28515625" defaultRowHeight="15" x14ac:dyDescent="0.25"/>
  <cols>
    <col min="1" max="2" width="5" style="281" customWidth="1"/>
    <col min="3" max="3" width="9.28515625" style="281" customWidth="1"/>
    <col min="4" max="4" width="21.42578125" style="281" customWidth="1"/>
    <col min="5" max="5" width="30.7109375" style="281" customWidth="1"/>
    <col min="6" max="6" width="15.7109375" style="281" customWidth="1"/>
    <col min="7" max="16384" width="9.28515625" style="281"/>
  </cols>
  <sheetData>
    <row r="1" spans="1:6" ht="18.75" x14ac:dyDescent="0.25">
      <c r="A1" s="453" t="s">
        <v>366</v>
      </c>
      <c r="B1" s="454"/>
      <c r="C1" s="454"/>
      <c r="D1" s="454"/>
      <c r="E1" s="454"/>
      <c r="F1" s="455"/>
    </row>
    <row r="2" spans="1:6" ht="15.75" customHeight="1" x14ac:dyDescent="0.25">
      <c r="A2" s="243" t="s">
        <v>0</v>
      </c>
      <c r="B2" s="164"/>
      <c r="C2" s="164"/>
      <c r="D2" s="244"/>
      <c r="E2" s="244"/>
      <c r="F2" s="245"/>
    </row>
    <row r="3" spans="1:6" ht="15.75" x14ac:dyDescent="0.25">
      <c r="A3" s="147" t="s">
        <v>2</v>
      </c>
      <c r="B3" s="140"/>
      <c r="C3" s="143"/>
      <c r="D3" s="146" t="str">
        <f>'Komise § 42'!D3</f>
        <v>Západočeská univerzita v Plzni</v>
      </c>
      <c r="E3" s="140"/>
      <c r="F3" s="143"/>
    </row>
    <row r="4" spans="1:6" ht="15.75" x14ac:dyDescent="0.25">
      <c r="A4" s="147" t="s">
        <v>3</v>
      </c>
      <c r="B4" s="140"/>
      <c r="C4" s="143"/>
      <c r="D4" s="139">
        <f>'Komise § 42'!D4</f>
        <v>49777513</v>
      </c>
      <c r="E4" s="141"/>
      <c r="F4" s="144"/>
    </row>
    <row r="5" spans="1:6" ht="15.75" x14ac:dyDescent="0.25">
      <c r="A5" s="150" t="s">
        <v>4</v>
      </c>
      <c r="B5" s="145"/>
      <c r="C5" s="142"/>
      <c r="D5" s="151" t="str">
        <f>'Komise § 42'!D5</f>
        <v>Univerzitní 8, 301 00 Plzeň</v>
      </c>
      <c r="E5" s="145"/>
      <c r="F5" s="142"/>
    </row>
    <row r="6" spans="1:6" x14ac:dyDescent="0.25">
      <c r="A6" s="148" t="s">
        <v>34</v>
      </c>
      <c r="B6" s="456" t="str">
        <f>'Komise § 42'!B6:D6</f>
        <v>Mgr. Štěpán Mátl</v>
      </c>
      <c r="C6" s="456"/>
      <c r="D6" s="456"/>
      <c r="E6" s="152" t="s">
        <v>36</v>
      </c>
      <c r="F6" s="169">
        <f>'Komise § 42'!F6</f>
        <v>377631012</v>
      </c>
    </row>
    <row r="7" spans="1:6" x14ac:dyDescent="0.25">
      <c r="A7" s="328"/>
      <c r="B7" s="335"/>
      <c r="C7" s="335"/>
      <c r="D7" s="336" t="s">
        <v>346</v>
      </c>
      <c r="E7" s="510" t="str">
        <f>'Komise § 42'!E7:F7</f>
        <v>smatl@rek.zcu.cz</v>
      </c>
      <c r="F7" s="482"/>
    </row>
    <row r="8" spans="1:6" ht="15.75" x14ac:dyDescent="0.25">
      <c r="A8" s="243" t="s">
        <v>5</v>
      </c>
      <c r="B8" s="164"/>
      <c r="C8" s="164"/>
      <c r="D8" s="244"/>
      <c r="E8" s="244"/>
      <c r="F8" s="245"/>
    </row>
    <row r="9" spans="1:6" ht="15.75" x14ac:dyDescent="0.25">
      <c r="A9" s="460" t="str">
        <f>'Komise § 42'!A9:F9</f>
        <v>ZU - rekonstrukce Chodské náměstí 1, Plzeň</v>
      </c>
      <c r="B9" s="461"/>
      <c r="C9" s="461"/>
      <c r="D9" s="461"/>
      <c r="E9" s="461"/>
      <c r="F9" s="462"/>
    </row>
    <row r="10" spans="1:6"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316"/>
      <c r="D13" s="153"/>
      <c r="E13" s="508" t="str">
        <f>'Komise § 42'!E13:F13</f>
        <v>Z2024-007867)</v>
      </c>
      <c r="F13" s="509"/>
    </row>
    <row r="14" spans="1:6" x14ac:dyDescent="0.25">
      <c r="A14" s="149" t="s">
        <v>38</v>
      </c>
      <c r="B14" s="149"/>
      <c r="C14" s="316"/>
      <c r="D14" s="153"/>
      <c r="E14" s="508" t="str">
        <f>'Komise § 42'!E14:F14</f>
        <v>P24V00000111</v>
      </c>
      <c r="F14" s="509"/>
    </row>
    <row r="15" spans="1:6" x14ac:dyDescent="0.25">
      <c r="A15" s="39"/>
      <c r="B15" s="39"/>
      <c r="C15" s="40"/>
      <c r="D15" s="41"/>
      <c r="E15" s="33"/>
      <c r="F15" s="33"/>
    </row>
    <row r="16" spans="1:6" ht="14.45" customHeight="1" x14ac:dyDescent="0.25">
      <c r="A16" s="465" t="s">
        <v>363</v>
      </c>
      <c r="B16" s="466"/>
      <c r="C16" s="466"/>
      <c r="D16" s="467"/>
      <c r="E16" s="282" t="s">
        <v>50</v>
      </c>
      <c r="F16" s="339">
        <v>45350</v>
      </c>
    </row>
    <row r="17" spans="1:6" ht="14.45" customHeight="1" x14ac:dyDescent="0.25">
      <c r="A17" s="468"/>
      <c r="B17" s="469"/>
      <c r="C17" s="469"/>
      <c r="D17" s="470"/>
      <c r="E17" s="242" t="s">
        <v>48</v>
      </c>
      <c r="F17" s="389">
        <v>0.375</v>
      </c>
    </row>
    <row r="18" spans="1:6" x14ac:dyDescent="0.25">
      <c r="A18" s="73"/>
      <c r="B18" s="73"/>
      <c r="C18" s="73"/>
      <c r="D18" s="73"/>
      <c r="E18" s="193"/>
      <c r="F18" s="74"/>
    </row>
    <row r="19" spans="1:6" ht="15.75" x14ac:dyDescent="0.25">
      <c r="A19" s="243" t="s">
        <v>359</v>
      </c>
      <c r="B19" s="244"/>
      <c r="C19" s="244"/>
      <c r="D19" s="244"/>
      <c r="E19" s="244"/>
      <c r="F19" s="245"/>
    </row>
    <row r="20" spans="1:6" x14ac:dyDescent="0.25">
      <c r="A20" s="334" t="s">
        <v>183</v>
      </c>
      <c r="B20" s="493" t="s">
        <v>294</v>
      </c>
      <c r="C20" s="493"/>
      <c r="D20" s="493"/>
      <c r="E20" s="338" t="s">
        <v>40</v>
      </c>
      <c r="F20" s="334" t="s">
        <v>365</v>
      </c>
    </row>
    <row r="21" spans="1:6" ht="22.5" customHeight="1" x14ac:dyDescent="0.25">
      <c r="A21" s="128">
        <f>'Komise § 42'!A18</f>
        <v>1</v>
      </c>
      <c r="B21" s="514" t="str">
        <f>'Komise § 42'!B18</f>
        <v>Mgr. Štěpán Mátl</v>
      </c>
      <c r="C21" s="515"/>
      <c r="D21" s="516"/>
      <c r="E21" s="331" t="str">
        <f>'Komise § 42'!F18</f>
        <v>OPR</v>
      </c>
      <c r="F21" s="128"/>
    </row>
    <row r="22" spans="1:6" ht="22.5" customHeight="1" x14ac:dyDescent="0.25">
      <c r="A22" s="128">
        <f>'Komise § 42'!A19</f>
        <v>2</v>
      </c>
      <c r="B22" s="514" t="str">
        <f>'Komise § 42'!B19</f>
        <v>Ing. Jan Kratochvíl</v>
      </c>
      <c r="C22" s="515"/>
      <c r="D22" s="516"/>
      <c r="E22" s="331" t="str">
        <f>'Komise § 42'!F19</f>
        <v>PS-I</v>
      </c>
      <c r="F22" s="128"/>
    </row>
    <row r="23" spans="1:6" x14ac:dyDescent="0.25">
      <c r="A23" s="73"/>
      <c r="B23" s="73"/>
      <c r="C23" s="73"/>
      <c r="D23" s="73"/>
      <c r="E23" s="73"/>
      <c r="F23" s="73"/>
    </row>
    <row r="24" spans="1:6" ht="15.75" x14ac:dyDescent="0.25">
      <c r="A24" s="243" t="s">
        <v>360</v>
      </c>
      <c r="B24" s="244"/>
      <c r="C24" s="244"/>
      <c r="D24" s="244"/>
      <c r="E24" s="244"/>
      <c r="F24" s="245"/>
    </row>
    <row r="25" spans="1:6" x14ac:dyDescent="0.25">
      <c r="A25" s="334" t="s">
        <v>183</v>
      </c>
      <c r="B25" s="493" t="s">
        <v>361</v>
      </c>
      <c r="C25" s="493"/>
      <c r="D25" s="493"/>
      <c r="E25" s="334" t="s">
        <v>25</v>
      </c>
      <c r="F25" s="334" t="s">
        <v>362</v>
      </c>
    </row>
    <row r="26" spans="1:6" ht="24.75" customHeight="1" x14ac:dyDescent="0.25">
      <c r="A26" s="337">
        <v>1</v>
      </c>
      <c r="B26" s="511"/>
      <c r="C26" s="512"/>
      <c r="D26" s="513"/>
      <c r="E26" s="194"/>
      <c r="F26" s="194"/>
    </row>
    <row r="27" spans="1:6" ht="24.75" customHeight="1" x14ac:dyDescent="0.25">
      <c r="A27" s="337">
        <v>2</v>
      </c>
      <c r="B27" s="511"/>
      <c r="C27" s="512"/>
      <c r="D27" s="513"/>
      <c r="E27" s="194"/>
      <c r="F27" s="194"/>
    </row>
    <row r="28" spans="1:6" ht="24.75" customHeight="1" x14ac:dyDescent="0.25">
      <c r="A28" s="337">
        <v>3</v>
      </c>
      <c r="B28" s="511"/>
      <c r="C28" s="512"/>
      <c r="D28" s="513"/>
      <c r="E28" s="194"/>
      <c r="F28" s="194"/>
    </row>
    <row r="29" spans="1:6" ht="24.75" customHeight="1" x14ac:dyDescent="0.25">
      <c r="A29" s="337">
        <v>4</v>
      </c>
      <c r="B29" s="511"/>
      <c r="C29" s="512"/>
      <c r="D29" s="513"/>
      <c r="E29" s="194"/>
      <c r="F29" s="194"/>
    </row>
    <row r="30" spans="1:6" ht="24.75" customHeight="1" x14ac:dyDescent="0.25">
      <c r="A30" s="337">
        <v>5</v>
      </c>
      <c r="B30" s="511"/>
      <c r="C30" s="512"/>
      <c r="D30" s="513"/>
      <c r="E30" s="194"/>
      <c r="F30" s="194"/>
    </row>
    <row r="31" spans="1:6" ht="24.75" customHeight="1" x14ac:dyDescent="0.25">
      <c r="A31" s="337">
        <v>6</v>
      </c>
      <c r="B31" s="511"/>
      <c r="C31" s="512"/>
      <c r="D31" s="513"/>
      <c r="E31" s="194"/>
      <c r="F31" s="194"/>
    </row>
    <row r="32" spans="1:6" ht="24.75" customHeight="1" x14ac:dyDescent="0.25">
      <c r="A32" s="337">
        <v>7</v>
      </c>
      <c r="B32" s="511"/>
      <c r="C32" s="512"/>
      <c r="D32" s="513"/>
      <c r="E32" s="194"/>
      <c r="F32" s="194"/>
    </row>
    <row r="33" spans="1:6" ht="24.75" customHeight="1" x14ac:dyDescent="0.25">
      <c r="A33" s="337">
        <v>8</v>
      </c>
      <c r="B33" s="511"/>
      <c r="C33" s="512"/>
      <c r="D33" s="513"/>
      <c r="E33" s="194"/>
      <c r="F33" s="194"/>
    </row>
    <row r="34" spans="1:6" ht="24.75" customHeight="1" x14ac:dyDescent="0.25">
      <c r="A34" s="337">
        <v>9</v>
      </c>
      <c r="B34" s="511"/>
      <c r="C34" s="512"/>
      <c r="D34" s="513"/>
      <c r="E34" s="194"/>
      <c r="F34" s="194"/>
    </row>
    <row r="35" spans="1:6" ht="24.75" customHeight="1" x14ac:dyDescent="0.25">
      <c r="A35" s="337">
        <v>10</v>
      </c>
      <c r="B35" s="511"/>
      <c r="C35" s="512"/>
      <c r="D35" s="513"/>
      <c r="E35" s="194"/>
      <c r="F35" s="194"/>
    </row>
    <row r="36" spans="1:6" x14ac:dyDescent="0.25">
      <c r="A36" s="141"/>
      <c r="B36" s="141"/>
      <c r="C36" s="141"/>
      <c r="D36" s="141"/>
      <c r="E36" s="46"/>
      <c r="F36" s="193"/>
    </row>
  </sheetData>
  <mergeCells count="27">
    <mergeCell ref="B32:D32"/>
    <mergeCell ref="B33:D33"/>
    <mergeCell ref="B34:D34"/>
    <mergeCell ref="B35:D35"/>
    <mergeCell ref="B31:D31"/>
    <mergeCell ref="B27:D27"/>
    <mergeCell ref="B28:D28"/>
    <mergeCell ref="B29:D29"/>
    <mergeCell ref="B30:D30"/>
    <mergeCell ref="E14:F14"/>
    <mergeCell ref="A16:D17"/>
    <mergeCell ref="B20:D20"/>
    <mergeCell ref="B21:D21"/>
    <mergeCell ref="B25:D25"/>
    <mergeCell ref="B26:D26"/>
    <mergeCell ref="B22:D22"/>
    <mergeCell ref="A1:F1"/>
    <mergeCell ref="B6:D6"/>
    <mergeCell ref="E7:F7"/>
    <mergeCell ref="A9:F9"/>
    <mergeCell ref="A10:D10"/>
    <mergeCell ref="E10:F10"/>
    <mergeCell ref="A11:C11"/>
    <mergeCell ref="D11:F11"/>
    <mergeCell ref="A12:C12"/>
    <mergeCell ref="D12:F12"/>
    <mergeCell ref="E13:F13"/>
  </mergeCells>
  <pageMargins left="0.7" right="0.7" top="1.2395833333333333" bottom="0.78740157499999996" header="0.3" footer="0.3"/>
  <pageSetup paperSize="9" orientation="portrait" r:id="rId1"/>
  <headerFooter differentFirst="1">
    <oddFooter>&amp;C&amp;P/&amp;N</oddFooter>
    <firstHeader>&amp;L&amp;G</firstHeader>
    <firstFooter>&amp;C&amp;P/&amp;N</first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4"/>
  <sheetViews>
    <sheetView view="pageLayout" topLeftCell="A28" zoomScaleNormal="100" workbookViewId="0">
      <selection activeCell="A18" sqref="A18:XFD23"/>
    </sheetView>
  </sheetViews>
  <sheetFormatPr defaultColWidth="9.28515625" defaultRowHeight="15" x14ac:dyDescent="0.25"/>
  <cols>
    <col min="1" max="2" width="5" style="47" customWidth="1"/>
    <col min="3" max="3" width="9.28515625" style="47" customWidth="1"/>
    <col min="4" max="4" width="21.42578125" style="47" customWidth="1"/>
    <col min="5" max="5" width="30.7109375" style="47" customWidth="1"/>
    <col min="6" max="6" width="15.7109375" style="47" customWidth="1"/>
    <col min="7" max="16384" width="9.28515625" style="47"/>
  </cols>
  <sheetData>
    <row r="1" spans="1:6" ht="18.75" x14ac:dyDescent="0.25">
      <c r="A1" s="453" t="s">
        <v>125</v>
      </c>
      <c r="B1" s="454"/>
      <c r="C1" s="454"/>
      <c r="D1" s="454"/>
      <c r="E1" s="454"/>
      <c r="F1" s="455"/>
    </row>
    <row r="2" spans="1:6" ht="15.75" customHeight="1" x14ac:dyDescent="0.25">
      <c r="A2" s="63" t="s">
        <v>0</v>
      </c>
      <c r="B2" s="64"/>
      <c r="C2" s="64"/>
      <c r="D2" s="65"/>
      <c r="E2" s="65"/>
      <c r="F2" s="66"/>
    </row>
    <row r="3" spans="1:6" ht="15.75" x14ac:dyDescent="0.25">
      <c r="A3" s="15" t="s">
        <v>2</v>
      </c>
      <c r="B3" s="49"/>
      <c r="C3" s="10"/>
      <c r="D3" s="14" t="str">
        <f>'Komise § 42'!D3</f>
        <v>Západočeská univerzita v Plzni</v>
      </c>
      <c r="E3" s="49"/>
      <c r="F3" s="10"/>
    </row>
    <row r="4" spans="1:6" ht="15.75" x14ac:dyDescent="0.25">
      <c r="A4" s="15" t="s">
        <v>3</v>
      </c>
      <c r="B4" s="49"/>
      <c r="C4" s="10"/>
      <c r="D4" s="1">
        <f>'Komise § 42'!D4</f>
        <v>49777513</v>
      </c>
      <c r="E4" s="50"/>
      <c r="F4" s="11"/>
    </row>
    <row r="5" spans="1:6" ht="15.75" x14ac:dyDescent="0.25">
      <c r="A5" s="19" t="s">
        <v>4</v>
      </c>
      <c r="B5" s="13"/>
      <c r="C5" s="9"/>
      <c r="D5" s="20" t="str">
        <f>'Komise § 42'!D5</f>
        <v>Univerzitní 8, 301 00 Plzeň</v>
      </c>
      <c r="E5" s="13"/>
      <c r="F5" s="9"/>
    </row>
    <row r="6" spans="1:6" x14ac:dyDescent="0.25">
      <c r="A6" s="16" t="s">
        <v>34</v>
      </c>
      <c r="B6" s="456" t="str">
        <f>'Komise § 42'!B6:D6</f>
        <v>Mgr. Štěpán Mátl</v>
      </c>
      <c r="C6" s="456"/>
      <c r="D6" s="456"/>
      <c r="E6" s="34" t="s">
        <v>36</v>
      </c>
      <c r="F6" s="72">
        <f>'Komise § 42'!F6</f>
        <v>377631012</v>
      </c>
    </row>
    <row r="7" spans="1:6" x14ac:dyDescent="0.25">
      <c r="A7" s="328"/>
      <c r="B7" s="457"/>
      <c r="C7" s="457"/>
      <c r="D7" s="322" t="s">
        <v>346</v>
      </c>
      <c r="E7" s="458" t="str">
        <f>'Komise § 42'!E7:F7</f>
        <v>smatl@rek.zcu.cz</v>
      </c>
      <c r="F7" s="459"/>
    </row>
    <row r="8" spans="1:6" ht="15.75" x14ac:dyDescent="0.25">
      <c r="A8" s="63" t="s">
        <v>5</v>
      </c>
      <c r="B8" s="64"/>
      <c r="C8" s="64"/>
      <c r="D8" s="65"/>
      <c r="E8" s="65"/>
      <c r="F8" s="66"/>
    </row>
    <row r="9" spans="1:6" ht="15.75" x14ac:dyDescent="0.25">
      <c r="A9" s="460" t="str">
        <f>'Komise § 42'!A9:F9</f>
        <v>ZU - rekonstrukce Chodské náměstí 1, Plzeň</v>
      </c>
      <c r="B9" s="461"/>
      <c r="C9" s="461"/>
      <c r="D9" s="461"/>
      <c r="E9" s="461"/>
      <c r="F9" s="462"/>
    </row>
    <row r="10" spans="1:6" s="281" customFormat="1" x14ac:dyDescent="0.25">
      <c r="A10" s="448" t="str">
        <f>'Komise § 42'!A10:D10</f>
        <v>Předpokládaná hodnota VZ:</v>
      </c>
      <c r="B10" s="449"/>
      <c r="C10" s="449"/>
      <c r="D10" s="450"/>
      <c r="E10" s="451" t="str">
        <f>'Komise § 42'!E10:F10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7" t="s">
        <v>37</v>
      </c>
      <c r="B13" s="17"/>
      <c r="C13" s="25"/>
      <c r="D13" s="26"/>
      <c r="E13" s="508" t="str">
        <f>'Komise § 42'!E13:F13</f>
        <v>Z2024-007867)</v>
      </c>
      <c r="F13" s="509"/>
    </row>
    <row r="14" spans="1:6" x14ac:dyDescent="0.25">
      <c r="A14" s="17" t="s">
        <v>38</v>
      </c>
      <c r="B14" s="17"/>
      <c r="C14" s="25"/>
      <c r="D14" s="26"/>
      <c r="E14" s="508" t="str">
        <f>'Komise § 42'!E14:F14</f>
        <v>P24V00000111</v>
      </c>
      <c r="F14" s="509"/>
    </row>
    <row r="15" spans="1:6" ht="6" customHeight="1" x14ac:dyDescent="0.25">
      <c r="A15" s="39"/>
      <c r="B15" s="39"/>
      <c r="C15" s="40"/>
      <c r="D15" s="41"/>
      <c r="E15" s="33"/>
      <c r="F15" s="33"/>
    </row>
    <row r="16" spans="1:6" ht="15.75" x14ac:dyDescent="0.25">
      <c r="A16" s="243" t="s">
        <v>351</v>
      </c>
      <c r="B16" s="244"/>
      <c r="C16" s="244"/>
      <c r="D16" s="244"/>
      <c r="E16" s="244"/>
      <c r="F16" s="245"/>
    </row>
    <row r="17" spans="1:6" x14ac:dyDescent="0.25">
      <c r="A17" s="288" t="s">
        <v>183</v>
      </c>
      <c r="B17" s="493" t="s">
        <v>294</v>
      </c>
      <c r="C17" s="493"/>
      <c r="D17" s="493"/>
      <c r="E17" s="288" t="s">
        <v>355</v>
      </c>
      <c r="F17" s="288" t="s">
        <v>40</v>
      </c>
    </row>
    <row r="18" spans="1:6" x14ac:dyDescent="0.25">
      <c r="A18" s="295">
        <f>'Komise § 42'!A18</f>
        <v>1</v>
      </c>
      <c r="B18" s="490" t="str">
        <f>'Komise § 42'!B18:D18</f>
        <v>Mgr. Štěpán Mátl</v>
      </c>
      <c r="C18" s="517"/>
      <c r="D18" s="518"/>
      <c r="E18" s="297" t="str">
        <f>'Komise § 42'!E18</f>
        <v>člen komise</v>
      </c>
      <c r="F18" s="295" t="str">
        <f>'Komise § 42'!F18</f>
        <v>OPR</v>
      </c>
    </row>
    <row r="19" spans="1:6" x14ac:dyDescent="0.25">
      <c r="A19" s="295">
        <f>'Komise § 42'!A19</f>
        <v>2</v>
      </c>
      <c r="B19" s="490" t="str">
        <f>'Komise § 42'!B19</f>
        <v>Ing. Jan Kratochvíl</v>
      </c>
      <c r="C19" s="517"/>
      <c r="D19" s="518"/>
      <c r="E19" s="297" t="str">
        <f>'Komise § 42'!E19</f>
        <v>člen komise</v>
      </c>
      <c r="F19" s="295" t="str">
        <f>'Komise § 42'!F19</f>
        <v>PS-I</v>
      </c>
    </row>
    <row r="20" spans="1:6" s="281" customFormat="1" x14ac:dyDescent="0.25">
      <c r="A20" s="323">
        <f>'Komise § 42'!A20</f>
        <v>3</v>
      </c>
      <c r="B20" s="490" t="str">
        <f>'Komise § 42'!B20</f>
        <v>Gabriela Langerová</v>
      </c>
      <c r="C20" s="517"/>
      <c r="D20" s="518"/>
      <c r="E20" s="297" t="str">
        <f>'Komise § 42'!E20</f>
        <v>člen komise</v>
      </c>
      <c r="F20" s="323" t="str">
        <f>'Komise § 42'!F20</f>
        <v>PS-I</v>
      </c>
    </row>
    <row r="21" spans="1:6" s="281" customFormat="1" x14ac:dyDescent="0.25">
      <c r="A21" s="323">
        <f>'Komise § 42'!A22</f>
        <v>5</v>
      </c>
      <c r="B21" s="490" t="str">
        <f>'Komise § 42'!B22</f>
        <v>Mgr. Kateřina Sladká, MBA</v>
      </c>
      <c r="C21" s="517"/>
      <c r="D21" s="518"/>
      <c r="E21" s="297" t="str">
        <f>'Komise § 42'!E22</f>
        <v>náhradník</v>
      </c>
      <c r="F21" s="323" t="str">
        <f>'Komise § 42'!F22</f>
        <v>OPR</v>
      </c>
    </row>
    <row r="22" spans="1:6" s="281" customFormat="1" x14ac:dyDescent="0.25">
      <c r="A22" s="323">
        <f>'Komise § 42'!A23</f>
        <v>6</v>
      </c>
      <c r="B22" s="490" t="str">
        <f>'Komise § 42'!B23</f>
        <v>Ing. Tomáš Linda</v>
      </c>
      <c r="C22" s="517"/>
      <c r="D22" s="518"/>
      <c r="E22" s="297" t="str">
        <f>'Komise § 42'!E23</f>
        <v>náhradník</v>
      </c>
      <c r="F22" s="323" t="str">
        <f>'Komise § 42'!F23</f>
        <v>PS-I</v>
      </c>
    </row>
    <row r="23" spans="1:6" s="281" customFormat="1" x14ac:dyDescent="0.25">
      <c r="A23" s="362">
        <f>'Komise § 42'!A25</f>
        <v>8</v>
      </c>
      <c r="B23" s="490" t="str">
        <f>'Komise § 42'!B25</f>
        <v>Ing. Zdeněk Kratochvíl</v>
      </c>
      <c r="C23" s="517"/>
      <c r="D23" s="518"/>
      <c r="E23" s="297" t="str">
        <f>'Komise § 42'!E25</f>
        <v>náhradník</v>
      </c>
      <c r="F23" s="362" t="str">
        <f>'Komise § 42'!F25</f>
        <v>PS-I</v>
      </c>
    </row>
    <row r="24" spans="1:6" ht="7.9" customHeight="1" x14ac:dyDescent="0.25"/>
    <row r="25" spans="1:6" ht="32.25" customHeight="1" x14ac:dyDescent="0.25">
      <c r="A25" s="519" t="s">
        <v>352</v>
      </c>
      <c r="B25" s="519"/>
      <c r="C25" s="519"/>
      <c r="D25" s="519"/>
      <c r="E25" s="519"/>
      <c r="F25" s="519"/>
    </row>
    <row r="26" spans="1:6" ht="32.25" customHeight="1" x14ac:dyDescent="0.25">
      <c r="A26" s="529" t="s">
        <v>353</v>
      </c>
      <c r="B26" s="529"/>
      <c r="C26" s="529"/>
      <c r="D26" s="529"/>
      <c r="E26" s="529"/>
      <c r="F26" s="529"/>
    </row>
    <row r="27" spans="1:6" ht="8.4499999999999993" customHeight="1" x14ac:dyDescent="0.25">
      <c r="A27" s="58"/>
      <c r="B27" s="58"/>
      <c r="C27" s="58"/>
      <c r="D27" s="58"/>
      <c r="E27" s="58"/>
      <c r="F27" s="58"/>
    </row>
    <row r="28" spans="1:6" x14ac:dyDescent="0.25">
      <c r="A28" s="288" t="s">
        <v>183</v>
      </c>
      <c r="B28" s="493" t="s">
        <v>294</v>
      </c>
      <c r="C28" s="493"/>
      <c r="D28" s="493"/>
      <c r="E28" s="531" t="s">
        <v>354</v>
      </c>
      <c r="F28" s="532"/>
    </row>
    <row r="29" spans="1:6" ht="54" customHeight="1" x14ac:dyDescent="0.25">
      <c r="A29" s="51">
        <f t="shared" ref="A29:B34" si="0">A18</f>
        <v>1</v>
      </c>
      <c r="B29" s="526" t="str">
        <f t="shared" si="0"/>
        <v>Mgr. Štěpán Mátl</v>
      </c>
      <c r="C29" s="527"/>
      <c r="D29" s="528"/>
      <c r="E29" s="533"/>
      <c r="F29" s="534"/>
    </row>
    <row r="30" spans="1:6" ht="54" customHeight="1" x14ac:dyDescent="0.25">
      <c r="A30" s="51">
        <f t="shared" si="0"/>
        <v>2</v>
      </c>
      <c r="B30" s="526" t="str">
        <f t="shared" si="0"/>
        <v>Ing. Jan Kratochvíl</v>
      </c>
      <c r="C30" s="527"/>
      <c r="D30" s="528"/>
      <c r="E30" s="533"/>
      <c r="F30" s="534"/>
    </row>
    <row r="31" spans="1:6" s="281" customFormat="1" ht="54" customHeight="1" x14ac:dyDescent="0.25">
      <c r="A31" s="323">
        <f t="shared" si="0"/>
        <v>3</v>
      </c>
      <c r="B31" s="526" t="str">
        <f t="shared" si="0"/>
        <v>Gabriela Langerová</v>
      </c>
      <c r="C31" s="527"/>
      <c r="D31" s="528"/>
      <c r="E31" s="533"/>
      <c r="F31" s="534"/>
    </row>
    <row r="32" spans="1:6" s="281" customFormat="1" ht="54" customHeight="1" x14ac:dyDescent="0.25">
      <c r="A32" s="323">
        <f t="shared" si="0"/>
        <v>5</v>
      </c>
      <c r="B32" s="526" t="str">
        <f t="shared" si="0"/>
        <v>Mgr. Kateřina Sladká, MBA</v>
      </c>
      <c r="C32" s="527"/>
      <c r="D32" s="528"/>
      <c r="E32" s="533"/>
      <c r="F32" s="534"/>
    </row>
    <row r="33" spans="1:6" s="281" customFormat="1" ht="54" customHeight="1" x14ac:dyDescent="0.25">
      <c r="A33" s="323">
        <f t="shared" si="0"/>
        <v>6</v>
      </c>
      <c r="B33" s="526" t="str">
        <f t="shared" si="0"/>
        <v>Ing. Tomáš Linda</v>
      </c>
      <c r="C33" s="527"/>
      <c r="D33" s="528"/>
      <c r="E33" s="533"/>
      <c r="F33" s="534"/>
    </row>
    <row r="34" spans="1:6" s="281" customFormat="1" ht="54" customHeight="1" x14ac:dyDescent="0.25">
      <c r="A34" s="362">
        <f t="shared" si="0"/>
        <v>8</v>
      </c>
      <c r="B34" s="526" t="str">
        <f t="shared" si="0"/>
        <v>Ing. Zdeněk Kratochvíl</v>
      </c>
      <c r="C34" s="527"/>
      <c r="D34" s="528"/>
      <c r="E34" s="533"/>
      <c r="F34" s="534"/>
    </row>
    <row r="35" spans="1:6" x14ac:dyDescent="0.25">
      <c r="A35" s="75"/>
      <c r="B35" s="120"/>
      <c r="C35" s="75"/>
      <c r="D35" s="75"/>
      <c r="E35" s="121"/>
      <c r="F35" s="121"/>
    </row>
    <row r="36" spans="1:6" ht="30.6" customHeight="1" x14ac:dyDescent="0.25">
      <c r="A36" s="529" t="s">
        <v>123</v>
      </c>
      <c r="B36" s="529"/>
      <c r="C36" s="529"/>
      <c r="D36" s="529"/>
      <c r="E36" s="529"/>
      <c r="F36" s="529"/>
    </row>
    <row r="38" spans="1:6" ht="15.75" x14ac:dyDescent="0.25">
      <c r="A38" s="63" t="s">
        <v>104</v>
      </c>
      <c r="B38" s="65"/>
      <c r="C38" s="65"/>
      <c r="D38" s="65"/>
      <c r="E38" s="65"/>
      <c r="F38" s="66"/>
    </row>
    <row r="39" spans="1:6" x14ac:dyDescent="0.25">
      <c r="A39" s="288" t="s">
        <v>183</v>
      </c>
      <c r="B39" s="493" t="s">
        <v>294</v>
      </c>
      <c r="C39" s="493"/>
      <c r="D39" s="493"/>
      <c r="E39" s="531" t="s">
        <v>354</v>
      </c>
      <c r="F39" s="532"/>
    </row>
    <row r="40" spans="1:6" ht="54" customHeight="1" x14ac:dyDescent="0.25">
      <c r="A40" s="135">
        <v>1</v>
      </c>
      <c r="B40" s="490" t="e">
        <f>'Komise § 42'!#REF!</f>
        <v>#REF!</v>
      </c>
      <c r="C40" s="520"/>
      <c r="D40" s="521"/>
      <c r="E40" s="535"/>
      <c r="F40" s="536"/>
    </row>
    <row r="41" spans="1:6" x14ac:dyDescent="0.25">
      <c r="A41" s="75"/>
      <c r="B41" s="114"/>
      <c r="C41" s="115"/>
      <c r="D41" s="115"/>
      <c r="E41" s="117"/>
      <c r="F41" s="117"/>
    </row>
    <row r="42" spans="1:6" x14ac:dyDescent="0.25">
      <c r="A42" s="75"/>
      <c r="B42" s="114"/>
      <c r="C42" s="115"/>
      <c r="D42" s="115"/>
      <c r="E42" s="117"/>
      <c r="F42" s="117"/>
    </row>
    <row r="43" spans="1:6" ht="15.75" x14ac:dyDescent="0.25">
      <c r="A43" s="118" t="s">
        <v>105</v>
      </c>
      <c r="B43"/>
    </row>
    <row r="44" spans="1:6" ht="14.45" customHeight="1" x14ac:dyDescent="0.25">
      <c r="A44" s="522" t="s">
        <v>106</v>
      </c>
      <c r="B44" s="522"/>
      <c r="C44" s="522"/>
      <c r="D44" s="522"/>
      <c r="E44" s="522"/>
      <c r="F44" s="522"/>
    </row>
    <row r="45" spans="1:6" ht="14.45" customHeight="1" x14ac:dyDescent="0.25">
      <c r="A45" s="522" t="s">
        <v>107</v>
      </c>
      <c r="B45" s="522"/>
      <c r="C45" s="522"/>
      <c r="D45" s="522"/>
      <c r="E45" s="522"/>
      <c r="F45" s="522"/>
    </row>
    <row r="46" spans="1:6" ht="6.6" customHeight="1" x14ac:dyDescent="0.25">
      <c r="A46" s="522" t="s">
        <v>108</v>
      </c>
      <c r="B46" s="522"/>
      <c r="C46" s="522"/>
      <c r="D46" s="522"/>
      <c r="E46" s="522"/>
    </row>
    <row r="47" spans="1:6" x14ac:dyDescent="0.25">
      <c r="A47" s="522" t="s">
        <v>121</v>
      </c>
      <c r="B47" s="522"/>
      <c r="C47" s="522"/>
      <c r="D47" s="522"/>
      <c r="E47" s="522"/>
      <c r="F47" s="522"/>
    </row>
    <row r="48" spans="1:6" ht="14.45" customHeight="1" x14ac:dyDescent="0.25">
      <c r="A48" s="525" t="s">
        <v>109</v>
      </c>
      <c r="B48" s="525"/>
      <c r="C48" s="525"/>
      <c r="D48" s="525"/>
      <c r="E48" s="525"/>
      <c r="F48" s="525"/>
    </row>
    <row r="49" spans="1:6" ht="36.6" customHeight="1" x14ac:dyDescent="0.25">
      <c r="A49" s="524" t="s">
        <v>119</v>
      </c>
      <c r="B49" s="524"/>
      <c r="C49" s="524"/>
      <c r="D49" s="524"/>
      <c r="E49" s="524"/>
      <c r="F49" s="524"/>
    </row>
    <row r="50" spans="1:6" ht="14.45" customHeight="1" x14ac:dyDescent="0.25">
      <c r="A50" s="523" t="s">
        <v>110</v>
      </c>
      <c r="B50" s="523"/>
      <c r="C50" s="523"/>
      <c r="D50" s="523"/>
      <c r="E50" s="523"/>
      <c r="F50" s="523"/>
    </row>
    <row r="51" spans="1:6" ht="14.45" customHeight="1" x14ac:dyDescent="0.25">
      <c r="A51" s="530" t="s">
        <v>111</v>
      </c>
      <c r="B51" s="530"/>
      <c r="C51" s="530"/>
      <c r="D51" s="530"/>
      <c r="E51" s="530"/>
      <c r="F51" s="530"/>
    </row>
    <row r="52" spans="1:6" ht="14.45" customHeight="1" x14ac:dyDescent="0.25">
      <c r="A52" s="523" t="s">
        <v>112</v>
      </c>
      <c r="B52" s="523"/>
      <c r="C52" s="523"/>
      <c r="D52" s="523"/>
      <c r="E52" s="523"/>
      <c r="F52" s="523"/>
    </row>
    <row r="53" spans="1:6" ht="14.45" customHeight="1" x14ac:dyDescent="0.25">
      <c r="A53" s="523" t="s">
        <v>120</v>
      </c>
      <c r="B53" s="523"/>
      <c r="C53" s="523"/>
      <c r="D53" s="523"/>
      <c r="E53" s="523"/>
      <c r="F53" s="523"/>
    </row>
    <row r="54" spans="1:6" x14ac:dyDescent="0.25">
      <c r="A54" s="522" t="s">
        <v>373</v>
      </c>
      <c r="B54" s="522"/>
      <c r="C54" s="522"/>
      <c r="D54" s="522"/>
      <c r="E54" s="522"/>
      <c r="F54" s="522"/>
    </row>
    <row r="55" spans="1:6" s="281" customFormat="1" x14ac:dyDescent="0.25">
      <c r="A55" s="341"/>
      <c r="B55" s="341"/>
      <c r="C55" s="341"/>
      <c r="D55" s="341"/>
      <c r="E55" s="341"/>
      <c r="F55" s="341"/>
    </row>
    <row r="56" spans="1:6" x14ac:dyDescent="0.25">
      <c r="A56" s="525" t="s">
        <v>122</v>
      </c>
      <c r="B56" s="525"/>
      <c r="C56" s="525"/>
      <c r="D56" s="525"/>
      <c r="E56" s="525"/>
      <c r="F56" s="525"/>
    </row>
    <row r="57" spans="1:6" ht="14.45" customHeight="1" x14ac:dyDescent="0.25">
      <c r="A57" s="525" t="s">
        <v>113</v>
      </c>
      <c r="B57" s="525"/>
      <c r="C57" s="525"/>
      <c r="D57" s="525"/>
      <c r="E57" s="525"/>
      <c r="F57" s="525"/>
    </row>
    <row r="58" spans="1:6" x14ac:dyDescent="0.25">
      <c r="A58" s="524" t="s">
        <v>114</v>
      </c>
      <c r="B58" s="524"/>
      <c r="C58" s="524"/>
      <c r="D58" s="524"/>
      <c r="E58" s="524"/>
      <c r="F58" s="524"/>
    </row>
    <row r="59" spans="1:6" x14ac:dyDescent="0.25">
      <c r="A59" s="523" t="s">
        <v>115</v>
      </c>
      <c r="B59" s="523"/>
      <c r="C59" s="523"/>
      <c r="D59" s="523"/>
      <c r="E59" s="523"/>
      <c r="F59" s="523"/>
    </row>
    <row r="60" spans="1:6" ht="24" customHeight="1" x14ac:dyDescent="0.25">
      <c r="A60" s="523" t="s">
        <v>116</v>
      </c>
      <c r="B60" s="523"/>
      <c r="C60" s="523"/>
      <c r="D60" s="523"/>
      <c r="E60" s="523"/>
      <c r="F60" s="523"/>
    </row>
    <row r="61" spans="1:6" ht="38.450000000000003" customHeight="1" x14ac:dyDescent="0.25">
      <c r="A61" s="523" t="s">
        <v>117</v>
      </c>
      <c r="B61" s="523"/>
      <c r="C61" s="523"/>
      <c r="D61" s="523"/>
      <c r="E61" s="523"/>
      <c r="F61" s="523"/>
    </row>
    <row r="62" spans="1:6" ht="37.15" customHeight="1" x14ac:dyDescent="0.25">
      <c r="A62" s="524" t="s">
        <v>118</v>
      </c>
      <c r="B62" s="524"/>
      <c r="C62" s="524"/>
      <c r="D62" s="524"/>
      <c r="E62" s="524"/>
      <c r="F62" s="524"/>
    </row>
    <row r="63" spans="1:6" x14ac:dyDescent="0.25">
      <c r="A63" s="519"/>
      <c r="B63" s="519" t="s">
        <v>118</v>
      </c>
      <c r="C63" s="519"/>
      <c r="D63" s="519"/>
      <c r="E63" s="519"/>
    </row>
    <row r="64" spans="1:6" x14ac:dyDescent="0.25">
      <c r="A64" s="119"/>
      <c r="B64"/>
    </row>
  </sheetData>
  <mergeCells count="60">
    <mergeCell ref="E39:F39"/>
    <mergeCell ref="B20:D20"/>
    <mergeCell ref="B21:D21"/>
    <mergeCell ref="B22:D22"/>
    <mergeCell ref="B31:D31"/>
    <mergeCell ref="E31:F31"/>
    <mergeCell ref="B32:D32"/>
    <mergeCell ref="E32:F32"/>
    <mergeCell ref="B33:D33"/>
    <mergeCell ref="E33:F33"/>
    <mergeCell ref="B34:D34"/>
    <mergeCell ref="E34:F34"/>
    <mergeCell ref="B23:D23"/>
    <mergeCell ref="A1:F1"/>
    <mergeCell ref="B6:D6"/>
    <mergeCell ref="B7:C7"/>
    <mergeCell ref="E7:F7"/>
    <mergeCell ref="A9:F9"/>
    <mergeCell ref="A57:F57"/>
    <mergeCell ref="A26:F26"/>
    <mergeCell ref="A50:F50"/>
    <mergeCell ref="A51:F51"/>
    <mergeCell ref="A52:F52"/>
    <mergeCell ref="A53:F53"/>
    <mergeCell ref="A54:F54"/>
    <mergeCell ref="A49:F49"/>
    <mergeCell ref="A56:F56"/>
    <mergeCell ref="B28:D28"/>
    <mergeCell ref="B29:D29"/>
    <mergeCell ref="A47:F47"/>
    <mergeCell ref="E28:F28"/>
    <mergeCell ref="E29:F29"/>
    <mergeCell ref="E40:F40"/>
    <mergeCell ref="E30:F30"/>
    <mergeCell ref="A63:E63"/>
    <mergeCell ref="B39:D39"/>
    <mergeCell ref="B40:D40"/>
    <mergeCell ref="A46:E46"/>
    <mergeCell ref="B19:D19"/>
    <mergeCell ref="A25:F25"/>
    <mergeCell ref="A61:F61"/>
    <mergeCell ref="A62:F62"/>
    <mergeCell ref="A58:F58"/>
    <mergeCell ref="A59:F59"/>
    <mergeCell ref="A60:F60"/>
    <mergeCell ref="A48:F48"/>
    <mergeCell ref="B30:D30"/>
    <mergeCell ref="A36:F36"/>
    <mergeCell ref="A44:F44"/>
    <mergeCell ref="A45:F45"/>
    <mergeCell ref="B17:D17"/>
    <mergeCell ref="B18:D18"/>
    <mergeCell ref="A10:D10"/>
    <mergeCell ref="E10:F10"/>
    <mergeCell ref="E14:F14"/>
    <mergeCell ref="A11:C11"/>
    <mergeCell ref="D11:F11"/>
    <mergeCell ref="A12:C12"/>
    <mergeCell ref="D12:F12"/>
    <mergeCell ref="E13:F13"/>
  </mergeCells>
  <hyperlinks>
    <hyperlink ref="A47" r:id="rId1" display="aspi://module='KO'&amp;link='KO134_2016CZ%252344'&amp;ucin-k-dni='30.12.9999'/" xr:uid="{00000000-0004-0000-0400-000000000000}"/>
    <hyperlink ref="A56" r:id="rId2" display="aspi://module='KO'&amp;link='KO134_2016CZ%2523218'&amp;ucin-k-dni='30.12.9999'/" xr:uid="{00000000-0004-0000-0400-000001000000}"/>
  </hyperlinks>
  <pageMargins left="0.7" right="0.7" top="1.231060606060606" bottom="0.78740157499999996" header="0.3" footer="0.3"/>
  <pageSetup paperSize="9" orientation="portrait" r:id="rId3"/>
  <headerFooter differentFirst="1">
    <oddFooter>&amp;C&amp;P/&amp;N</oddFooter>
    <firstHeader>&amp;L&amp;G</firstHeader>
    <firstFooter>&amp;C&amp;P/&amp;N</firstFooter>
  </headerFooter>
  <legacyDrawingHF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0"/>
  <sheetViews>
    <sheetView view="pageLayout" topLeftCell="A4" zoomScaleNormal="100" workbookViewId="0">
      <selection activeCell="F24" sqref="F24"/>
    </sheetView>
  </sheetViews>
  <sheetFormatPr defaultColWidth="9.28515625" defaultRowHeight="15" x14ac:dyDescent="0.25"/>
  <cols>
    <col min="1" max="2" width="5" style="28" customWidth="1"/>
    <col min="3" max="3" width="9.28515625" style="28" customWidth="1"/>
    <col min="4" max="4" width="21.42578125" style="28" customWidth="1"/>
    <col min="5" max="5" width="30.7109375" style="28" customWidth="1"/>
    <col min="6" max="6" width="15.7109375" style="28" customWidth="1"/>
    <col min="7" max="16384" width="9.28515625" style="28"/>
  </cols>
  <sheetData>
    <row r="1" spans="1:6" ht="18.75" x14ac:dyDescent="0.25">
      <c r="A1" s="453" t="s">
        <v>52</v>
      </c>
      <c r="B1" s="454"/>
      <c r="C1" s="454"/>
      <c r="D1" s="454"/>
      <c r="E1" s="454"/>
      <c r="F1" s="455"/>
    </row>
    <row r="2" spans="1:6" ht="15.75" customHeight="1" x14ac:dyDescent="0.25">
      <c r="A2" s="63" t="s">
        <v>0</v>
      </c>
      <c r="B2" s="64"/>
      <c r="C2" s="64"/>
      <c r="D2" s="65"/>
      <c r="E2" s="65"/>
      <c r="F2" s="66"/>
    </row>
    <row r="3" spans="1:6" ht="15.75" x14ac:dyDescent="0.25">
      <c r="A3" s="15" t="s">
        <v>2</v>
      </c>
      <c r="B3" s="32"/>
      <c r="C3" s="10"/>
      <c r="D3" s="14" t="str">
        <f>'Komise § 42'!D3</f>
        <v>Západočeská univerzita v Plzni</v>
      </c>
      <c r="E3" s="32"/>
      <c r="F3" s="10"/>
    </row>
    <row r="4" spans="1:6" ht="15.75" x14ac:dyDescent="0.25">
      <c r="A4" s="15" t="s">
        <v>3</v>
      </c>
      <c r="B4" s="32"/>
      <c r="C4" s="10"/>
      <c r="D4" s="1">
        <f>'Komise § 42'!D4</f>
        <v>49777513</v>
      </c>
      <c r="E4" s="37"/>
      <c r="F4" s="11"/>
    </row>
    <row r="5" spans="1:6" ht="15.75" x14ac:dyDescent="0.25">
      <c r="A5" s="19" t="s">
        <v>4</v>
      </c>
      <c r="B5" s="13"/>
      <c r="C5" s="9"/>
      <c r="D5" s="20" t="str">
        <f>'Komise § 42'!D5</f>
        <v>Univerzitní 8, 301 00 Plzeň</v>
      </c>
      <c r="E5" s="13"/>
      <c r="F5" s="9"/>
    </row>
    <row r="6" spans="1:6" x14ac:dyDescent="0.25">
      <c r="A6" s="16" t="s">
        <v>34</v>
      </c>
      <c r="B6" s="456" t="str">
        <f>'Komise § 42'!B6:D6</f>
        <v>Mgr. Štěpán Mátl</v>
      </c>
      <c r="C6" s="456"/>
      <c r="D6" s="456"/>
      <c r="E6" s="34" t="s">
        <v>36</v>
      </c>
      <c r="F6" s="72">
        <f>'Komise § 42'!F6</f>
        <v>377631012</v>
      </c>
    </row>
    <row r="7" spans="1:6" x14ac:dyDescent="0.25">
      <c r="A7" s="328"/>
      <c r="B7" s="457"/>
      <c r="C7" s="457"/>
      <c r="D7" s="322" t="s">
        <v>346</v>
      </c>
      <c r="E7" s="510" t="str">
        <f>'Komise § 42'!E7:F7</f>
        <v>smatl@rek.zcu.cz</v>
      </c>
      <c r="F7" s="482"/>
    </row>
    <row r="8" spans="1:6" ht="15.75" x14ac:dyDescent="0.25">
      <c r="A8" s="63" t="s">
        <v>5</v>
      </c>
      <c r="B8" s="64"/>
      <c r="C8" s="64"/>
      <c r="D8" s="65"/>
      <c r="E8" s="65"/>
      <c r="F8" s="66"/>
    </row>
    <row r="9" spans="1:6" s="47" customFormat="1" ht="15.75" x14ac:dyDescent="0.25">
      <c r="A9" s="460" t="str">
        <f>'Komise § 42'!A9:F9</f>
        <v>ZU - rekonstrukce Chodské náměstí 1, Plzeň</v>
      </c>
      <c r="B9" s="461"/>
      <c r="C9" s="461"/>
      <c r="D9" s="461"/>
      <c r="E9" s="461"/>
      <c r="F9" s="462"/>
    </row>
    <row r="10" spans="1:6" s="281" customFormat="1" x14ac:dyDescent="0.25">
      <c r="A10" s="448" t="str">
        <f>'Komise § 42'!A10:D10</f>
        <v>Předpokládaná hodnota VZ:</v>
      </c>
      <c r="B10" s="449"/>
      <c r="C10" s="449"/>
      <c r="D10" s="450"/>
      <c r="E10" s="451" t="str">
        <f>'Komise § 42'!E10</f>
        <v xml:space="preserve"> 307 193 774,62  Kč bez DPH (limitní cena pro nabídku) </v>
      </c>
      <c r="F10" s="452"/>
    </row>
    <row r="11" spans="1:6" x14ac:dyDescent="0.25">
      <c r="A11" s="432" t="s">
        <v>1</v>
      </c>
      <c r="B11" s="433"/>
      <c r="C11" s="434"/>
      <c r="D11" s="435" t="str">
        <f>'Komise § 42'!D11:F11</f>
        <v>otevřené řízení / nadlimitní</v>
      </c>
      <c r="E11" s="436"/>
      <c r="F11" s="437"/>
    </row>
    <row r="12" spans="1:6" x14ac:dyDescent="0.25">
      <c r="A12" s="432" t="s">
        <v>39</v>
      </c>
      <c r="B12" s="433"/>
      <c r="C12" s="434"/>
      <c r="D12" s="438" t="str">
        <f>'Komise § 42'!D12:F12</f>
        <v>celková rekonstrukce univerzitního objektu na adrese Chodské nám. 1 Plzeň</v>
      </c>
      <c r="E12" s="439"/>
      <c r="F12" s="440"/>
    </row>
    <row r="13" spans="1:6" x14ac:dyDescent="0.25">
      <c r="A13" s="149" t="s">
        <v>37</v>
      </c>
      <c r="B13" s="149"/>
      <c r="C13" s="291"/>
      <c r="D13" s="153"/>
      <c r="E13" s="508" t="str">
        <f>'Komise § 42'!E13:F13</f>
        <v>Z2024-007867)</v>
      </c>
      <c r="F13" s="509"/>
    </row>
    <row r="14" spans="1:6" x14ac:dyDescent="0.25">
      <c r="A14" s="149" t="s">
        <v>38</v>
      </c>
      <c r="B14" s="149"/>
      <c r="C14" s="291"/>
      <c r="D14" s="153"/>
      <c r="E14" s="508" t="str">
        <f>'Komise § 42'!E14:F14</f>
        <v>P24V00000111</v>
      </c>
      <c r="F14" s="509"/>
    </row>
    <row r="15" spans="1:6" s="47" customFormat="1" x14ac:dyDescent="0.25">
      <c r="A15" s="39"/>
      <c r="B15" s="39"/>
      <c r="C15" s="40"/>
      <c r="D15" s="41"/>
      <c r="E15" s="33"/>
      <c r="F15" s="33"/>
    </row>
    <row r="16" spans="1:6" ht="14.45" customHeight="1" x14ac:dyDescent="0.25">
      <c r="A16" s="465" t="s">
        <v>290</v>
      </c>
      <c r="B16" s="466"/>
      <c r="C16" s="466"/>
      <c r="D16" s="467"/>
      <c r="E16" s="38" t="s">
        <v>47</v>
      </c>
      <c r="F16" s="43">
        <f>'Komise § 42'!F27</f>
        <v>45401</v>
      </c>
    </row>
    <row r="17" spans="1:6" ht="14.45" customHeight="1" x14ac:dyDescent="0.25">
      <c r="A17" s="468"/>
      <c r="B17" s="469"/>
      <c r="C17" s="469"/>
      <c r="D17" s="470"/>
      <c r="E17" s="31" t="s">
        <v>48</v>
      </c>
      <c r="F17" s="44">
        <f>'Komise § 42'!F28</f>
        <v>0.41666666666666669</v>
      </c>
    </row>
    <row r="18" spans="1:6" x14ac:dyDescent="0.25">
      <c r="A18" s="39"/>
      <c r="B18" s="39"/>
      <c r="C18" s="40"/>
      <c r="D18" s="41"/>
      <c r="E18" s="33"/>
      <c r="F18" s="33"/>
    </row>
    <row r="19" spans="1:6" ht="15.75" x14ac:dyDescent="0.25">
      <c r="A19" s="63" t="s">
        <v>317</v>
      </c>
      <c r="B19" s="71"/>
      <c r="C19" s="71"/>
      <c r="D19" s="65"/>
      <c r="E19" s="65"/>
      <c r="F19" s="66"/>
    </row>
    <row r="20" spans="1:6" ht="27" x14ac:dyDescent="0.25">
      <c r="A20" s="251" t="s">
        <v>24</v>
      </c>
      <c r="B20" s="251" t="s">
        <v>314</v>
      </c>
      <c r="C20" s="68" t="s">
        <v>25</v>
      </c>
      <c r="D20" s="69" t="s">
        <v>30</v>
      </c>
      <c r="E20" s="70" t="s">
        <v>26</v>
      </c>
      <c r="F20" s="69" t="s">
        <v>46</v>
      </c>
    </row>
    <row r="21" spans="1:6" s="138" customFormat="1" ht="28.9" customHeight="1" x14ac:dyDescent="0.25">
      <c r="A21" s="242">
        <v>1</v>
      </c>
      <c r="B21" s="537" t="s">
        <v>315</v>
      </c>
      <c r="C21" s="30"/>
      <c r="D21" s="282" t="e">
        <f>VLOOKUP($C21,Dodavatelé!$B$3:$E$48,2,0)</f>
        <v>#N/A</v>
      </c>
      <c r="E21" s="282" t="e">
        <f>VLOOKUP($C21,Dodavatelé!$B$3:$E$48,2,0)</f>
        <v>#N/A</v>
      </c>
      <c r="F21" s="202" t="s">
        <v>420</v>
      </c>
    </row>
    <row r="22" spans="1:6" s="138" customFormat="1" ht="28.9" customHeight="1" x14ac:dyDescent="0.25">
      <c r="A22" s="242">
        <v>2</v>
      </c>
      <c r="B22" s="538"/>
      <c r="C22" s="281"/>
      <c r="D22" s="282" t="e">
        <f>VLOOKUP($C22,Dodavatelé!$B$3:$E$48,2,0)</f>
        <v>#N/A</v>
      </c>
      <c r="E22" s="282" t="e">
        <f>VLOOKUP($C22,Dodavatelé!$B$3:$E$48,2,0)</f>
        <v>#N/A</v>
      </c>
      <c r="F22" s="202"/>
    </row>
    <row r="23" spans="1:6" s="138" customFormat="1" ht="28.9" customHeight="1" x14ac:dyDescent="0.25">
      <c r="A23" s="242">
        <v>3</v>
      </c>
      <c r="B23" s="538"/>
      <c r="C23" s="30"/>
      <c r="D23" s="282" t="e">
        <f>VLOOKUP($C23,Dodavatelé!$B$3:$E$48,2,0)</f>
        <v>#N/A</v>
      </c>
      <c r="E23" s="282" t="e">
        <f>VLOOKUP($C23,Dodavatelé!$B$3:$E$48,2,0)</f>
        <v>#N/A</v>
      </c>
      <c r="F23" s="202"/>
    </row>
    <row r="24" spans="1:6" s="189" customFormat="1" ht="28.9" customHeight="1" x14ac:dyDescent="0.25">
      <c r="A24" s="242">
        <v>4</v>
      </c>
      <c r="B24" s="538"/>
      <c r="C24" s="282"/>
      <c r="D24" s="282" t="e">
        <f>VLOOKUP($C24,Dodavatelé!$B$3:$E$48,2,0)</f>
        <v>#N/A</v>
      </c>
      <c r="E24" s="282" t="e">
        <f>VLOOKUP($C24,Dodavatelé!$B$3:$E$48,2,0)</f>
        <v>#N/A</v>
      </c>
      <c r="F24" s="202"/>
    </row>
    <row r="25" spans="1:6" s="189" customFormat="1" ht="28.9" customHeight="1" x14ac:dyDescent="0.25">
      <c r="A25" s="242">
        <v>5</v>
      </c>
      <c r="B25" s="538"/>
      <c r="C25" s="282"/>
      <c r="D25" s="282" t="e">
        <f>VLOOKUP($C25,Dodavatelé!$B$3:$E$48,2,0)</f>
        <v>#N/A</v>
      </c>
      <c r="E25" s="282" t="e">
        <f>VLOOKUP($C25,Dodavatelé!$B$3:$E$48,2,0)</f>
        <v>#N/A</v>
      </c>
      <c r="F25" s="202"/>
    </row>
    <row r="26" spans="1:6" s="189" customFormat="1" ht="28.9" customHeight="1" x14ac:dyDescent="0.25">
      <c r="A26" s="242">
        <v>6</v>
      </c>
      <c r="B26" s="538"/>
      <c r="C26" s="282"/>
      <c r="D26" s="282" t="e">
        <f>VLOOKUP($C26,Dodavatelé!$B$3:$E$48,2,0)</f>
        <v>#N/A</v>
      </c>
      <c r="E26" s="282" t="e">
        <f>VLOOKUP($C26,Dodavatelé!$B$3:$E$48,2,0)</f>
        <v>#N/A</v>
      </c>
      <c r="F26" s="202"/>
    </row>
    <row r="27" spans="1:6" s="189" customFormat="1" ht="28.9" customHeight="1" x14ac:dyDescent="0.25">
      <c r="A27" s="242">
        <v>7</v>
      </c>
      <c r="B27" s="538"/>
      <c r="C27" s="282"/>
      <c r="D27" s="282" t="e">
        <f>VLOOKUP($C27,Dodavatelé!$B$3:$E$48,2,0)</f>
        <v>#N/A</v>
      </c>
      <c r="E27" s="282" t="e">
        <f>VLOOKUP($C27,Dodavatelé!$B$3:$E$48,2,0)</f>
        <v>#N/A</v>
      </c>
      <c r="F27" s="202"/>
    </row>
    <row r="28" spans="1:6" s="189" customFormat="1" ht="28.9" customHeight="1" x14ac:dyDescent="0.25">
      <c r="A28" s="242">
        <v>8</v>
      </c>
      <c r="B28" s="538"/>
      <c r="C28" s="282"/>
      <c r="D28" s="282" t="e">
        <f>VLOOKUP($C28,Dodavatelé!$B$3:$E$48,2,0)</f>
        <v>#N/A</v>
      </c>
      <c r="E28" s="282" t="e">
        <f>VLOOKUP($C28,Dodavatelé!$B$3:$E$48,2,0)</f>
        <v>#N/A</v>
      </c>
      <c r="F28" s="202"/>
    </row>
    <row r="29" spans="1:6" s="189" customFormat="1" ht="28.9" customHeight="1" x14ac:dyDescent="0.25">
      <c r="A29" s="242">
        <v>9</v>
      </c>
      <c r="B29" s="538"/>
      <c r="C29" s="282"/>
      <c r="D29" s="282" t="e">
        <f>VLOOKUP($C29,Dodavatelé!$B$3:$E$48,2,0)</f>
        <v>#N/A</v>
      </c>
      <c r="E29" s="282" t="e">
        <f>VLOOKUP($C29,Dodavatelé!$B$3:$E$48,2,0)</f>
        <v>#N/A</v>
      </c>
      <c r="F29" s="202"/>
    </row>
    <row r="30" spans="1:6" s="189" customFormat="1" ht="28.9" customHeight="1" x14ac:dyDescent="0.25">
      <c r="A30" s="242">
        <v>10</v>
      </c>
      <c r="B30" s="539"/>
      <c r="C30" s="282"/>
      <c r="D30" s="282" t="e">
        <f>VLOOKUP($C30,Dodavatelé!$B$3:$E$48,2,0)</f>
        <v>#N/A</v>
      </c>
      <c r="E30" s="282" t="e">
        <f>VLOOKUP($C30,Dodavatelé!$B$3:$E$48,2,0)</f>
        <v>#N/A</v>
      </c>
      <c r="F30" s="202"/>
    </row>
  </sheetData>
  <mergeCells count="15">
    <mergeCell ref="B21:B30"/>
    <mergeCell ref="A16:D17"/>
    <mergeCell ref="E14:F14"/>
    <mergeCell ref="A1:F1"/>
    <mergeCell ref="B6:D6"/>
    <mergeCell ref="B7:C7"/>
    <mergeCell ref="E7:F7"/>
    <mergeCell ref="D12:F12"/>
    <mergeCell ref="E13:F13"/>
    <mergeCell ref="A9:F9"/>
    <mergeCell ref="A10:D10"/>
    <mergeCell ref="E10:F10"/>
    <mergeCell ref="D11:F11"/>
    <mergeCell ref="A11:C11"/>
    <mergeCell ref="A12:C12"/>
  </mergeCells>
  <pageMargins left="0.7" right="0.7" top="1.2083333333333333" bottom="0.78740157499999996" header="0.3" footer="0.3"/>
  <pageSetup paperSize="9" orientation="portrait" r:id="rId1"/>
  <headerFooter differentFirst="1">
    <firstHeader>&amp;L&amp;G</firstHeader>
    <firstFooter>&amp;C&amp;P/&amp;N</first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28</vt:i4>
      </vt:variant>
    </vt:vector>
  </HeadingPairs>
  <TitlesOfParts>
    <vt:vector size="28" baseType="lpstr">
      <vt:lpstr>Vysvětlení ZD (4)</vt:lpstr>
      <vt:lpstr>Komise § 42</vt:lpstr>
      <vt:lpstr>Dotazy k ZD</vt:lpstr>
      <vt:lpstr>Vysvětlení ZD (1)</vt:lpstr>
      <vt:lpstr>Vysvětlení ZD (2)</vt:lpstr>
      <vt:lpstr>Vysvětlení ZD</vt:lpstr>
      <vt:lpstr>Prohlídka</vt:lpstr>
      <vt:lpstr>prohlášení § 44</vt:lpstr>
      <vt:lpstr>Seznam podaných nabídek</vt:lpstr>
      <vt:lpstr>Otevírání § 110</vt:lpstr>
      <vt:lpstr>Otevírání § 110 (Anonym)</vt:lpstr>
      <vt:lpstr>Hodnocení § 119</vt:lpstr>
      <vt:lpstr>Výzva dle § 46</vt:lpstr>
      <vt:lpstr>Střet zájmů - vybraný dodavatel</vt:lpstr>
      <vt:lpstr>Střet zájmů - NPO</vt:lpstr>
      <vt:lpstr>Výběr - § 122 a 50 - ZPŘ </vt:lpstr>
      <vt:lpstr>Výběr  § 122 a 123 - OŘ</vt:lpstr>
      <vt:lpstr>Výzva dle § 122</vt:lpstr>
      <vt:lpstr>Vzdání se námitek</vt:lpstr>
      <vt:lpstr>Písemná zpráva § 217</vt:lpstr>
      <vt:lpstr>Zrušení ZŘ</vt:lpstr>
      <vt:lpstr>Vyloučení § 48</vt:lpstr>
      <vt:lpstr>Vyloučení § 48 (2) </vt:lpstr>
      <vt:lpstr>Záznam - tel.</vt:lpstr>
      <vt:lpstr>Spis - evidence</vt:lpstr>
      <vt:lpstr>ozn. o ukončení ZŘ</vt:lpstr>
      <vt:lpstr>Technici</vt:lpstr>
      <vt:lpstr>Dodavatelé</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Mgr. Štěpán Mátl</dc:creator>
  <cp:lastModifiedBy>Štěpán Mátl</cp:lastModifiedBy>
  <cp:lastPrinted>2024-02-28T07:11:08Z</cp:lastPrinted>
  <dcterms:created xsi:type="dcterms:W3CDTF">2016-07-14T06:32:07Z</dcterms:created>
  <dcterms:modified xsi:type="dcterms:W3CDTF">2024-04-12T12:15:26Z</dcterms:modified>
</cp:coreProperties>
</file>