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5840" activeTab="0"/>
  </bookViews>
  <sheets>
    <sheet name="Nabídková cena" sheetId="1" r:id="rId1"/>
    <sheet name="Náklady životního cyklu" sheetId="4" r:id="rId2"/>
  </sheets>
  <definedNames>
    <definedName name="_xlnm.Print_Area" localSheetId="0">'Nabídková cena'!$B$1:$V$13</definedName>
  </definedNames>
  <calcPr calcId="191029"/>
  <extLst/>
</workbook>
</file>

<file path=xl/sharedStrings.xml><?xml version="1.0" encoding="utf-8"?>
<sst xmlns="http://schemas.openxmlformats.org/spreadsheetml/2006/main" count="72" uniqueCount="64">
  <si>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</si>
  <si>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</si>
  <si>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</si>
  <si>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</si>
  <si>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</si>
  <si>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</si>
  <si>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</si>
  <si>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</si>
  <si>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</si>
  <si>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</si>
  <si>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</si>
  <si>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</si>
  <si>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</si>
  <si>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</si>
  <si>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</si>
  <si>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</si>
  <si>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r>
      <rPr>
        <b/>
        <sz val="16"/>
        <color theme="1"/>
        <rFont val="Calibri"/>
        <family val="2"/>
        <scheme val="minor"/>
      </rPr>
      <t>Náklady životního cyklu CELKEM</t>
    </r>
    <r>
      <rPr>
        <sz val="16"/>
        <color theme="1"/>
        <rFont val="Calibri"/>
        <family val="2"/>
        <scheme val="minor"/>
      </rPr>
      <t xml:space="preserve">
</t>
    </r>
  </si>
  <si>
    <t>Položka č. 1</t>
  </si>
  <si>
    <t>Požadovaný měsíční objem tisku</t>
  </si>
  <si>
    <t>Předmět plnění</t>
  </si>
  <si>
    <t>Originální spotřební materiál 
(max. výtěžnost)</t>
  </si>
  <si>
    <t>Obchodní název + typ 
(viz čl. 9.3 Výzvy)</t>
  </si>
  <si>
    <t>Max. výtěžnost při 5% pokrytí tisku</t>
  </si>
  <si>
    <t xml:space="preserve">Kč bez DPH/ks </t>
  </si>
  <si>
    <t>Spotřeba ks/rok</t>
  </si>
  <si>
    <t>Kč bez DPH/rok</t>
  </si>
  <si>
    <t>Odkazy na jiné www.</t>
  </si>
  <si>
    <t>toner černý</t>
  </si>
  <si>
    <t>toner barva - C</t>
  </si>
  <si>
    <t>toner barva - M</t>
  </si>
  <si>
    <t>toner barva - Y</t>
  </si>
  <si>
    <t>válec</t>
  </si>
  <si>
    <t>odpadní nádoba</t>
  </si>
  <si>
    <t>jiné</t>
  </si>
  <si>
    <t>Související náklady za 1 rok</t>
  </si>
  <si>
    <t>Související náklady za 5 let</t>
  </si>
  <si>
    <t>Požadované množství ks</t>
  </si>
  <si>
    <t>Příloha č. 2 Kupní smlouvy - Náklady životního cyklu</t>
  </si>
  <si>
    <r>
      <rPr>
        <b/>
        <sz val="11"/>
        <color theme="1"/>
        <rFont val="Calibri"/>
        <family val="2"/>
        <scheme val="minor"/>
      </rPr>
      <t>CELKOVÁ NABÍDKOVÁ CENA v Kč bez DPH</t>
    </r>
    <r>
      <rPr>
        <sz val="11"/>
        <color theme="1"/>
        <rFont val="Calibri"/>
        <family val="2"/>
        <scheme val="minor"/>
      </rPr>
      <t xml:space="preserve">
</t>
    </r>
  </si>
  <si>
    <t xml:space="preserve">Název </t>
  </si>
  <si>
    <t>Měrná jednotka [MJ]</t>
  </si>
  <si>
    <t xml:space="preserve">Fakturace </t>
  </si>
  <si>
    <t xml:space="preserve">Financováno
 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</si>
  <si>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</si>
  <si>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</si>
  <si>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</si>
  <si>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</si>
  <si>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</si>
  <si>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TISKÁRNY, KOPÍRKY, MULTIFUNKCE</t>
  </si>
  <si>
    <t>ks</t>
  </si>
  <si>
    <t>Příloha č. 2 Kupní smlouvy - technická specifikace</t>
  </si>
  <si>
    <t xml:space="preserve">Popis </t>
  </si>
  <si>
    <t>Samostatná faktura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</si>
  <si>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</si>
  <si>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21 dní</t>
  </si>
  <si>
    <t>V případě, že se dodavatel při předání zboží na některá uvedená tel. čísla nedovolá, bude v takovém případě volat tel. 377 631 320.</t>
  </si>
  <si>
    <t xml:space="preserve">Tiskárny, kopírky, multifunkce II. 008 - 2024 </t>
  </si>
  <si>
    <t>Pokud financováno z projektových prostředků, pak ŘEŠITEL uvede: NÁZEV A ČÍSLO DOTAČNÍHO PROJEKTU</t>
  </si>
  <si>
    <t>NE</t>
  </si>
  <si>
    <t>Dodání do určených místností.</t>
  </si>
  <si>
    <r>
      <t xml:space="preserve">1 ks: </t>
    </r>
    <r>
      <rPr>
        <b/>
        <sz val="11"/>
        <color theme="1"/>
        <rFont val="Calibri"/>
        <family val="2"/>
        <scheme val="minor"/>
      </rPr>
      <t>Univerzitní 12,</t>
    </r>
    <r>
      <rPr>
        <sz val="11"/>
        <color theme="1"/>
        <rFont val="Calibri"/>
        <family val="2"/>
        <scheme val="minor"/>
      </rPr>
      <t xml:space="preserve"> 301 00 Plzeň, 
Menza 4 - místnost UM 101
1 ks:</t>
    </r>
    <r>
      <rPr>
        <b/>
        <sz val="11"/>
        <color theme="1"/>
        <rFont val="Calibri"/>
        <family val="2"/>
        <scheme val="minor"/>
      </rPr>
      <t xml:space="preserve"> Kollárova 19</t>
    </r>
    <r>
      <rPr>
        <sz val="11"/>
        <color theme="1"/>
        <rFont val="Calibri"/>
        <family val="2"/>
        <scheme val="minor"/>
      </rPr>
      <t xml:space="preserve">, 301 00 Plzeň,
Správa kolejí a menz - místnost KO 222
1 ks: </t>
    </r>
    <r>
      <rPr>
        <b/>
        <sz val="11"/>
        <color theme="1"/>
        <rFont val="Calibri"/>
        <family val="2"/>
        <scheme val="minor"/>
      </rPr>
      <t>Máchova 14-16</t>
    </r>
    <r>
      <rPr>
        <sz val="11"/>
        <color theme="1"/>
        <rFont val="Calibri"/>
        <family val="2"/>
        <scheme val="minor"/>
      </rPr>
      <t>, 301 00 Plzeň,
VŠ kolej 
1 ks:</t>
    </r>
    <r>
      <rPr>
        <b/>
        <sz val="11"/>
        <color theme="1"/>
        <rFont val="Calibri"/>
        <family val="2"/>
        <scheme val="minor"/>
      </rPr>
      <t xml:space="preserve"> Bolevecká 30-32</t>
    </r>
    <r>
      <rPr>
        <sz val="11"/>
        <color theme="1"/>
        <rFont val="Calibri"/>
        <family val="2"/>
        <scheme val="minor"/>
      </rPr>
      <t>, 301 00 Plzeň,
VŠ kolej</t>
    </r>
  </si>
  <si>
    <r>
      <rPr>
        <b/>
        <sz val="11"/>
        <color theme="1"/>
        <rFont val="Calibri"/>
        <family val="2"/>
        <scheme val="minor"/>
      </rPr>
      <t>1 ks: Ing. Petr Jícha,</t>
    </r>
    <r>
      <rPr>
        <sz val="11"/>
        <color theme="1"/>
        <rFont val="Calibri"/>
        <family val="2"/>
        <scheme val="minor"/>
      </rPr>
      <t xml:space="preserve">
Tel.: 37763 4850, 735 715 930
</t>
    </r>
    <r>
      <rPr>
        <b/>
        <sz val="11"/>
        <color theme="1"/>
        <rFont val="Calibri"/>
        <family val="2"/>
        <scheme val="minor"/>
      </rPr>
      <t>1 ks: Hana Menclová,</t>
    </r>
    <r>
      <rPr>
        <sz val="11"/>
        <color theme="1"/>
        <rFont val="Calibri"/>
        <family val="2"/>
        <scheme val="minor"/>
      </rPr>
      <t xml:space="preserve">
Tel.: 602 167 797, 37763 4853
</t>
    </r>
    <r>
      <rPr>
        <b/>
        <sz val="11"/>
        <color theme="1"/>
        <rFont val="Calibri"/>
        <family val="2"/>
        <scheme val="minor"/>
      </rPr>
      <t>1 ks: Jiří Fűrbach</t>
    </r>
    <r>
      <rPr>
        <sz val="11"/>
        <color theme="1"/>
        <rFont val="Calibri"/>
        <family val="2"/>
        <scheme val="minor"/>
      </rPr>
      <t xml:space="preserve">, 
Tel.: 724 743 227, 37763 4897
</t>
    </r>
    <r>
      <rPr>
        <b/>
        <sz val="11"/>
        <color theme="1"/>
        <rFont val="Calibri"/>
        <family val="2"/>
        <scheme val="minor"/>
      </rPr>
      <t xml:space="preserve">
1 ks: Miloš Bouše,
</t>
    </r>
    <r>
      <rPr>
        <sz val="11"/>
        <color theme="1"/>
        <rFont val="Calibri"/>
        <family val="2"/>
        <scheme val="minor"/>
      </rPr>
      <t>Tel.: 735 715 875, 37763 4896</t>
    </r>
  </si>
  <si>
    <t>Laserová černobílá multifunkční tiskárna A4</t>
  </si>
  <si>
    <r>
      <t>Tiskárna, skener, kopírka, velikost A4.
Automatický oboustranný tisk.
Rychlost černobílého tisku až 30 stran za minutu.
Rozlišení tisku min.</t>
    </r>
    <r>
      <rPr>
        <sz val="11"/>
        <color rgb="FFFF0000"/>
        <rFont val="Calibri"/>
        <family val="2"/>
        <scheme val="minor"/>
      </rPr>
      <t xml:space="preserve"> 600 x 600 </t>
    </r>
    <r>
      <rPr>
        <sz val="11"/>
        <color theme="1"/>
        <rFont val="Calibri"/>
        <family val="2"/>
        <scheme val="minor"/>
      </rPr>
      <t>dpi.
Operační paměť (RAM) min. 64 MB.
Připojení min.: USB 2.0.
Rozlišení skeneru min.</t>
    </r>
    <r>
      <rPr>
        <sz val="11"/>
        <color rgb="FFFF0000"/>
        <rFont val="Calibri"/>
        <family val="2"/>
        <scheme val="minor"/>
      </rPr>
      <t xml:space="preserve"> 600 x 600</t>
    </r>
    <r>
      <rPr>
        <sz val="11"/>
        <color theme="1"/>
        <rFont val="Calibri"/>
        <family val="2"/>
        <scheme val="minor"/>
      </rPr>
      <t xml:space="preserve"> dpi.
Včetně startovacího toneru.
Doporučený objem tisku za měsíc: min. 2 000 stran.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</si>
</sst>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_-* #,##0.00\ &quot;Kč&quot;_-;\-* #,##0.00\ &quot;Kč&quot;_-;_-* &quot; &quot;??,_-;_-@_-"/>
    <numFmt numFmtId="166" formatCode="#,##0.00\ _K_č"/>
    <numFmt numFmtId="177" formatCode="#,##0"/>
    <numFmt numFmtId="178" formatCode="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9F1FF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ck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1" xfId="0" applyBorder="1"/>
    <xf numFmtId="0" fontId="0" fillId="2" borderId="1" xfId="0" applyFill="1" applyBorder="1"/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on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21" applyAlignment="1">
      <alignment horizontal="left"/>
      <protection/>
    </xf>
    <xf numFmtId="0" fontId="2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0" fillId="0" borderId="0" xfId="21">
      <alignment/>
      <protection/>
    </xf>
    <xf numFmtId="0" fontId="0" fillId="0" borderId="0" xfId="21" applyAlignment="1">
      <alignment vertical="center" wrapText="1"/>
      <protection/>
    </xf>
    <xf numFmtId="49" fontId="0" fillId="0" borderId="0" xfId="21" applyNumberFormat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 wrapText="1"/>
      <protection/>
    </xf>
    <xf numFmtId="4" fontId="0" fillId="0" borderId="0" xfId="0" applyNumberFormat="1" applyAlignment="1">
      <alignment horizontal="center" vertical="top" wrapText="1"/>
    </xf>
    <xf numFmtId="0" fontId="0" fillId="5" borderId="1" xfId="0" applyFill="1" applyBorder="1"/>
    <xf numFmtId="0" fontId="3" fillId="0" borderId="0" xfId="0" applyFont="1" applyAlignment="1">
      <alignment horizontal="center"/>
    </xf>
    <xf numFmtId="0" fontId="3" fillId="6" borderId="1" xfId="0" applyFont="1" applyFill="1" applyBorder="1"/>
    <xf numFmtId="0" fontId="0" fillId="7" borderId="1" xfId="0" applyFill="1" applyBorder="1"/>
    <xf numFmtId="0" fontId="6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9" borderId="5" xfId="0" applyFill="1" applyBorder="1" applyAlignment="1">
      <alignment vertical="center" wrapText="1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4" fontId="13" fillId="1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11" borderId="8" xfId="0" applyFont="1" applyFill="1" applyBorder="1" applyAlignment="1">
      <alignment vertical="center" wrapText="1" shrinkToFit="1"/>
    </xf>
    <xf numFmtId="0" fontId="0" fillId="0" borderId="9" xfId="0" applyBorder="1"/>
    <xf numFmtId="0" fontId="3" fillId="2" borderId="2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66" fontId="0" fillId="10" borderId="12" xfId="0" applyNumberFormat="1" applyFill="1" applyBorder="1" applyAlignment="1">
      <alignment vertical="center"/>
    </xf>
    <xf numFmtId="0" fontId="0" fillId="12" borderId="13" xfId="0" applyFill="1" applyBorder="1" applyAlignment="1">
      <alignment vertical="center" wrapText="1"/>
    </xf>
    <xf numFmtId="166" fontId="0" fillId="10" borderId="14" xfId="0" applyNumberFormat="1" applyFill="1" applyBorder="1" applyAlignment="1">
      <alignment vertical="center"/>
    </xf>
    <xf numFmtId="0" fontId="3" fillId="11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3" fontId="0" fillId="1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6" fontId="3" fillId="7" borderId="20" xfId="0" applyNumberFormat="1" applyFont="1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166" fontId="0" fillId="5" borderId="21" xfId="0" applyNumberFormat="1" applyFill="1" applyBorder="1" applyAlignment="1" applyProtection="1">
      <alignment vertical="center"/>
      <protection locked="0"/>
    </xf>
    <xf numFmtId="0" fontId="0" fillId="10" borderId="1" xfId="0" applyFill="1" applyBorder="1" applyAlignment="1">
      <alignment vertical="center"/>
    </xf>
    <xf numFmtId="0" fontId="16" fillId="5" borderId="1" xfId="23" applyFill="1" applyBorder="1" applyAlignment="1" applyProtection="1">
      <alignment vertical="center"/>
      <protection locked="0"/>
    </xf>
    <xf numFmtId="0" fontId="0" fillId="12" borderId="13" xfId="0" applyFill="1" applyBorder="1" applyAlignment="1">
      <alignment vertical="center"/>
    </xf>
    <xf numFmtId="166" fontId="0" fillId="5" borderId="22" xfId="0" applyNumberFormat="1" applyFill="1" applyBorder="1" applyAlignment="1" applyProtection="1">
      <alignment vertical="center"/>
      <protection locked="0"/>
    </xf>
    <xf numFmtId="166" fontId="0" fillId="10" borderId="23" xfId="0" applyNumberFormat="1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166" fontId="0" fillId="5" borderId="1" xfId="0" applyNumberFormat="1" applyFill="1" applyBorder="1" applyAlignment="1" applyProtection="1">
      <alignment vertical="center"/>
      <protection locked="0"/>
    </xf>
    <xf numFmtId="0" fontId="0" fillId="12" borderId="25" xfId="0" applyFill="1" applyBorder="1" applyAlignment="1">
      <alignment vertical="center"/>
    </xf>
    <xf numFmtId="0" fontId="0" fillId="5" borderId="26" xfId="0" applyFill="1" applyBorder="1" applyAlignment="1" applyProtection="1">
      <alignment vertical="center"/>
      <protection locked="0"/>
    </xf>
    <xf numFmtId="166" fontId="0" fillId="5" borderId="26" xfId="0" applyNumberFormat="1" applyFill="1" applyBorder="1" applyAlignment="1" applyProtection="1">
      <alignment vertical="center"/>
      <protection locked="0"/>
    </xf>
    <xf numFmtId="0" fontId="0" fillId="12" borderId="15" xfId="0" applyFill="1" applyBorder="1" applyAlignment="1">
      <alignment vertical="center"/>
    </xf>
    <xf numFmtId="0" fontId="0" fillId="5" borderId="17" xfId="0" applyFill="1" applyBorder="1" applyAlignment="1" applyProtection="1">
      <alignment vertical="center"/>
      <protection locked="0"/>
    </xf>
    <xf numFmtId="166" fontId="0" fillId="5" borderId="17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>
      <alignment vertical="center"/>
    </xf>
    <xf numFmtId="166" fontId="0" fillId="10" borderId="20" xfId="0" applyNumberFormat="1" applyFill="1" applyBorder="1" applyAlignment="1">
      <alignment vertical="center"/>
    </xf>
    <xf numFmtId="0" fontId="0" fillId="12" borderId="27" xfId="0" applyFill="1" applyBorder="1" applyAlignment="1">
      <alignment vertical="center"/>
    </xf>
    <xf numFmtId="3" fontId="3" fillId="11" borderId="0" xfId="0" applyNumberFormat="1" applyFont="1" applyFill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26" xfId="0" applyFont="1" applyFill="1" applyBorder="1" applyAlignment="1" applyProtection="1">
      <alignment vertical="center"/>
      <protection locked="0"/>
    </xf>
    <xf numFmtId="3" fontId="0" fillId="5" borderId="21" xfId="0" applyNumberFormat="1" applyFill="1" applyBorder="1" applyAlignment="1" applyProtection="1">
      <alignment vertical="center"/>
      <protection locked="0"/>
    </xf>
    <xf numFmtId="3" fontId="0" fillId="5" borderId="22" xfId="0" applyNumberFormat="1" applyFill="1" applyBorder="1" applyAlignment="1" applyProtection="1">
      <alignment vertical="center"/>
      <protection locked="0"/>
    </xf>
    <xf numFmtId="3" fontId="0" fillId="5" borderId="1" xfId="0" applyNumberFormat="1" applyFill="1" applyBorder="1" applyAlignment="1" applyProtection="1">
      <alignment vertical="center"/>
      <protection locked="0"/>
    </xf>
    <xf numFmtId="3" fontId="0" fillId="5" borderId="26" xfId="0" applyNumberFormat="1" applyFill="1" applyBorder="1" applyAlignment="1" applyProtection="1">
      <alignment vertical="center"/>
      <protection locked="0"/>
    </xf>
    <xf numFmtId="3" fontId="0" fillId="5" borderId="17" xfId="0" applyNumberFormat="1" applyFill="1" applyBorder="1" applyAlignment="1" applyProtection="1">
      <alignment vertical="center"/>
      <protection locked="0"/>
    </xf>
    <xf numFmtId="0" fontId="0" fillId="5" borderId="22" xfId="0" applyFont="1" applyFill="1" applyBorder="1" applyAlignment="1" applyProtection="1">
      <alignment vertical="center"/>
      <protection locked="0"/>
    </xf>
    <xf numFmtId="49" fontId="18" fillId="0" borderId="0" xfId="0" applyNumberFormat="1" applyFont="1" applyAlignment="1">
      <alignment vertical="top" wrapText="1"/>
    </xf>
    <xf numFmtId="3" fontId="0" fillId="3" borderId="3" xfId="0" applyNumberForma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3" fontId="0" fillId="12" borderId="4" xfId="0" applyNumberForma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10" fillId="12" borderId="4" xfId="0" applyNumberFormat="1" applyFon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left" vertical="center" wrapText="1" indent="1"/>
    </xf>
    <xf numFmtId="0" fontId="0" fillId="1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0" borderId="0" xfId="21" applyFont="1" applyAlignment="1">
      <alignment horizontal="left" vertical="center" wrapText="1"/>
      <protection/>
    </xf>
    <xf numFmtId="0" fontId="6" fillId="0" borderId="0" xfId="21" applyFont="1" applyAlignment="1">
      <alignment horizontal="left" vertical="center" wrapText="1"/>
      <protection/>
    </xf>
    <xf numFmtId="164" fontId="2" fillId="0" borderId="28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31" xfId="0" applyFill="1" applyBorder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3" fillId="3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/>
    </xf>
    <xf numFmtId="0" fontId="14" fillId="11" borderId="6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 vertical="center"/>
    </xf>
    <xf numFmtId="0" fontId="14" fillId="11" borderId="33" xfId="0" applyFont="1" applyFill="1" applyBorder="1" applyAlignment="1">
      <alignment horizontal="center" vertical="center"/>
    </xf>
    <xf numFmtId="4" fontId="13" fillId="7" borderId="34" xfId="0" applyNumberFormat="1" applyFont="1" applyFill="1" applyBorder="1" applyAlignment="1">
      <alignment horizontal="center" vertical="center"/>
    </xf>
    <xf numFmtId="4" fontId="13" fillId="7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left" vertical="center" wrapText="1" indent="1"/>
      <protection locked="0"/>
    </xf>
    <xf numFmtId="164" fontId="8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  <cellStyle name="Hypertextový odkaz" xfId="23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7"/>
  <sheetViews>
    <sheetView tabSelected="1" zoomScale="60" zoomScaleNormal="60" workbookViewId="0" topLeftCell="A1">
      <selection activeCell="G8" sqref="G8"/>
    </sheetView>
  </sheetViews>
  <sheetFormatPr defaultColWidth="8.8515625" defaultRowHeight="15"/>
  <cols>
    <col min="1" max="1" width="1.421875" style="0" bestFit="1" customWidth="1"/>
    <col min="2" max="2" width="5.7109375" style="0" bestFit="1" customWidth="1"/>
    <col min="3" max="3" width="45.7109375" style="3" customWidth="1"/>
    <col min="4" max="4" width="9.7109375" style="39" bestFit="1" customWidth="1"/>
    <col min="5" max="5" width="9.00390625" style="2" bestFit="1" customWidth="1"/>
    <col min="6" max="6" width="69.8515625" style="3" customWidth="1"/>
    <col min="7" max="7" width="30.8515625" style="4" customWidth="1"/>
    <col min="8" max="8" width="27.00390625" style="4" customWidth="1"/>
    <col min="9" max="9" width="23.57421875" style="3" bestFit="1" customWidth="1"/>
    <col min="10" max="10" width="19.28125" style="3" bestFit="1" customWidth="1"/>
    <col min="11" max="11" width="30.8515625" style="0" hidden="1" customWidth="1"/>
    <col min="12" max="12" width="33.28125" style="0" customWidth="1"/>
    <col min="13" max="13" width="40.00390625" style="0" customWidth="1"/>
    <col min="14" max="14" width="40.140625" style="3" customWidth="1"/>
    <col min="15" max="15" width="26.8515625" style="4" customWidth="1"/>
    <col min="16" max="16" width="15.57421875" style="4" hidden="1" customWidth="1"/>
    <col min="17" max="17" width="21.8515625" style="0" customWidth="1"/>
    <col min="18" max="18" width="23.8515625" style="0" customWidth="1"/>
    <col min="19" max="19" width="21.00390625" style="0" bestFit="1" customWidth="1"/>
    <col min="20" max="20" width="19.421875" style="0" bestFit="1" customWidth="1"/>
    <col min="21" max="21" width="11.57421875" style="0" hidden="1" customWidth="1"/>
    <col min="22" max="22" width="35.8515625" style="5" customWidth="1"/>
  </cols>
  <sheetData>
    <row r="1" spans="2:4" ht="15.75">
      <c r="B1" s="121" t="s">
        <v>50</v>
      </c>
      <c r="C1" s="122"/>
      <c r="D1" s="122"/>
    </row>
    <row r="2" spans="2:7" ht="18" customHeight="1">
      <c r="B2" s="121" t="s">
        <v>56</v>
      </c>
      <c r="C2" s="121"/>
      <c r="D2" s="121"/>
      <c r="G2" s="98"/>
    </row>
    <row r="3" spans="4:22" ht="43.5" customHeight="1">
      <c r="D3" s="2"/>
      <c r="G3" s="128"/>
      <c r="H3" s="128"/>
      <c r="I3" s="128"/>
      <c r="J3" s="128"/>
      <c r="K3" s="128"/>
      <c r="L3" s="128"/>
      <c r="M3" s="128"/>
      <c r="N3" s="128"/>
      <c r="O3" s="128"/>
      <c r="P3" s="3"/>
      <c r="T3" s="6"/>
      <c r="U3" s="7"/>
      <c r="V3" s="8"/>
    </row>
    <row r="4" spans="2:22" ht="43.5" customHeight="1">
      <c r="B4" s="13"/>
      <c r="C4" s="9" t="s">
        <v>0</v>
      </c>
      <c r="D4" s="114"/>
      <c r="E4" s="114"/>
      <c r="F4" s="114"/>
      <c r="G4" s="128"/>
      <c r="H4" s="128"/>
      <c r="I4" s="128"/>
      <c r="J4" s="128"/>
      <c r="K4" s="128"/>
      <c r="L4" s="128"/>
      <c r="M4" s="128"/>
      <c r="N4" s="128"/>
      <c r="O4" s="128"/>
      <c r="P4" s="10"/>
      <c r="Q4" s="10"/>
      <c r="R4" s="10"/>
      <c r="S4" s="10"/>
      <c r="T4" s="10"/>
      <c r="V4" s="11"/>
    </row>
    <row r="5" spans="2:22" ht="18" customHeight="1" thickBot="1">
      <c r="B5" s="14"/>
      <c r="C5" s="12" t="s">
        <v>1</v>
      </c>
      <c r="D5" s="9"/>
      <c r="E5" s="9"/>
      <c r="F5" s="9"/>
      <c r="G5"/>
      <c r="H5"/>
      <c r="I5"/>
      <c r="J5" s="11"/>
      <c r="O5" s="15"/>
      <c r="P5" s="15"/>
      <c r="T5" s="6"/>
      <c r="V5" s="11"/>
    </row>
    <row r="6" spans="2:22" ht="36.75" customHeight="1" thickBot="1">
      <c r="B6" s="16"/>
      <c r="C6" s="17"/>
      <c r="D6" s="2"/>
      <c r="G6" s="18" t="s">
        <v>2</v>
      </c>
      <c r="H6" s="58" t="s">
        <v>2</v>
      </c>
      <c r="O6" s="19"/>
      <c r="P6" s="19"/>
      <c r="R6" s="18" t="s">
        <v>2</v>
      </c>
      <c r="V6" s="11"/>
    </row>
    <row r="7" spans="2:22" ht="80.25" customHeight="1" thickBot="1" thickTop="1">
      <c r="B7" s="20" t="s">
        <v>3</v>
      </c>
      <c r="C7" s="21" t="s">
        <v>39</v>
      </c>
      <c r="D7" s="21" t="s">
        <v>4</v>
      </c>
      <c r="E7" s="21" t="s">
        <v>40</v>
      </c>
      <c r="F7" s="21" t="s">
        <v>51</v>
      </c>
      <c r="G7" s="22" t="s">
        <v>5</v>
      </c>
      <c r="H7" s="22" t="s">
        <v>15</v>
      </c>
      <c r="I7" s="21" t="s">
        <v>41</v>
      </c>
      <c r="J7" s="21" t="s">
        <v>42</v>
      </c>
      <c r="K7" s="21" t="s">
        <v>57</v>
      </c>
      <c r="L7" s="21" t="s">
        <v>43</v>
      </c>
      <c r="M7" s="115" t="s">
        <v>44</v>
      </c>
      <c r="N7" s="21" t="s">
        <v>45</v>
      </c>
      <c r="O7" s="21" t="s">
        <v>53</v>
      </c>
      <c r="P7" s="21" t="s">
        <v>46</v>
      </c>
      <c r="Q7" s="21" t="s">
        <v>6</v>
      </c>
      <c r="R7" s="23" t="s">
        <v>7</v>
      </c>
      <c r="S7" s="115" t="s">
        <v>8</v>
      </c>
      <c r="T7" s="115" t="s">
        <v>9</v>
      </c>
      <c r="U7" s="21" t="s">
        <v>47</v>
      </c>
      <c r="V7" s="21" t="s">
        <v>48</v>
      </c>
    </row>
    <row r="8" spans="1:22" ht="237.75" customHeight="1" thickBot="1" thickTop="1">
      <c r="A8" s="24"/>
      <c r="B8" s="99">
        <v>1</v>
      </c>
      <c r="C8" s="113" t="s">
        <v>62</v>
      </c>
      <c r="D8" s="101">
        <v>4</v>
      </c>
      <c r="E8" s="102" t="s">
        <v>49</v>
      </c>
      <c r="F8" s="112" t="s">
        <v>63</v>
      </c>
      <c r="G8" s="142"/>
      <c r="H8" s="110" t="s">
        <v>58</v>
      </c>
      <c r="I8" s="100" t="s">
        <v>52</v>
      </c>
      <c r="J8" s="103" t="s">
        <v>58</v>
      </c>
      <c r="K8" s="104"/>
      <c r="L8" s="111" t="s">
        <v>59</v>
      </c>
      <c r="M8" s="111" t="s">
        <v>61</v>
      </c>
      <c r="N8" s="111" t="s">
        <v>60</v>
      </c>
      <c r="O8" s="105" t="s">
        <v>54</v>
      </c>
      <c r="P8" s="106">
        <f>D8*Q8</f>
        <v>24000</v>
      </c>
      <c r="Q8" s="107">
        <v>6000</v>
      </c>
      <c r="R8" s="143"/>
      <c r="S8" s="108">
        <f>D8*R8</f>
        <v>0</v>
      </c>
      <c r="T8" s="109" t="str">
        <f>IF(ISNUMBER(R8),IF(R8&gt;Q8,"NEVYHOVUJE","VYHOVUJE")," ")</f>
        <v xml:space="preserve"> </v>
      </c>
      <c r="U8" s="102"/>
      <c r="V8" s="102" t="s">
        <v>13</v>
      </c>
    </row>
    <row r="9" spans="3:19" ht="16.5" thickBot="1" thickTop="1">
      <c r="C9"/>
      <c r="D9"/>
      <c r="E9"/>
      <c r="F9"/>
      <c r="G9" s="25"/>
      <c r="H9"/>
      <c r="I9"/>
      <c r="J9"/>
      <c r="N9"/>
      <c r="O9"/>
      <c r="P9" s="27"/>
      <c r="S9" s="57"/>
    </row>
    <row r="10" spans="2:22" ht="60.75" customHeight="1" thickBot="1" thickTop="1">
      <c r="B10" s="123" t="s">
        <v>10</v>
      </c>
      <c r="C10" s="123"/>
      <c r="D10" s="123"/>
      <c r="E10" s="123"/>
      <c r="F10" s="123"/>
      <c r="G10" s="123"/>
      <c r="H10" s="123"/>
      <c r="I10" s="123"/>
      <c r="J10" s="26"/>
      <c r="K10" s="26"/>
      <c r="L10" s="11"/>
      <c r="M10" s="11"/>
      <c r="N10" s="11"/>
      <c r="O10" s="27"/>
      <c r="P10" s="27"/>
      <c r="Q10" s="28" t="s">
        <v>11</v>
      </c>
      <c r="R10" s="124" t="s">
        <v>12</v>
      </c>
      <c r="S10" s="125"/>
      <c r="T10" s="126"/>
      <c r="V10" s="29"/>
    </row>
    <row r="11" spans="2:20" ht="33" customHeight="1" thickBot="1" thickTop="1">
      <c r="B11" s="127" t="s">
        <v>14</v>
      </c>
      <c r="C11" s="127"/>
      <c r="D11" s="127"/>
      <c r="E11" s="127"/>
      <c r="F11" s="127"/>
      <c r="G11" s="127"/>
      <c r="H11" s="30"/>
      <c r="I11" s="30"/>
      <c r="J11" s="30"/>
      <c r="L11" s="31"/>
      <c r="M11" s="31"/>
      <c r="N11" s="31"/>
      <c r="O11" s="32"/>
      <c r="P11" s="32"/>
      <c r="Q11" s="33">
        <f>SUM(P8:P8)</f>
        <v>24000</v>
      </c>
      <c r="R11" s="118">
        <f>SUM(S8:S8)</f>
        <v>0</v>
      </c>
      <c r="S11" s="119"/>
      <c r="T11" s="120"/>
    </row>
    <row r="12" spans="2:14" ht="18.6" customHeight="1" thickTop="1">
      <c r="B12" s="34"/>
      <c r="C12" s="35"/>
      <c r="D12" s="36"/>
      <c r="E12" s="35"/>
      <c r="F12" s="35"/>
      <c r="G12" s="37"/>
      <c r="H12" s="37"/>
      <c r="I12" s="37"/>
      <c r="J12" s="37"/>
      <c r="N12"/>
    </row>
    <row r="13" spans="2:14" ht="18.6" customHeight="1">
      <c r="B13" s="116" t="s">
        <v>55</v>
      </c>
      <c r="C13" s="117"/>
      <c r="D13" s="117"/>
      <c r="E13" s="117"/>
      <c r="F13" s="117"/>
      <c r="G13" s="117"/>
      <c r="H13" s="117"/>
      <c r="I13" s="117"/>
      <c r="J13"/>
      <c r="N13"/>
    </row>
    <row r="14" spans="2:14" ht="18.6" customHeight="1">
      <c r="B14" s="38"/>
      <c r="C14" s="38"/>
      <c r="D14" s="38"/>
      <c r="E14" s="38"/>
      <c r="F14" s="38"/>
      <c r="I14"/>
      <c r="J14"/>
      <c r="N14"/>
    </row>
    <row r="15" spans="3:14" ht="18.6" customHeight="1">
      <c r="C15"/>
      <c r="E15"/>
      <c r="F15"/>
      <c r="I15"/>
      <c r="J15"/>
      <c r="N15"/>
    </row>
    <row r="16" spans="3:14" ht="18.6" customHeight="1">
      <c r="C16"/>
      <c r="E16"/>
      <c r="F16"/>
      <c r="I16"/>
      <c r="J16"/>
      <c r="N16"/>
    </row>
    <row r="17" spans="3:14" ht="18.6" customHeight="1">
      <c r="C17"/>
      <c r="E17"/>
      <c r="F17"/>
      <c r="I17"/>
      <c r="J17"/>
      <c r="N17"/>
    </row>
    <row r="18" spans="3:14" ht="18.6" customHeight="1">
      <c r="C18"/>
      <c r="E18"/>
      <c r="F18"/>
      <c r="I18"/>
      <c r="J18"/>
      <c r="N18"/>
    </row>
    <row r="19" spans="3:14" ht="18.6" customHeight="1">
      <c r="C19"/>
      <c r="E19"/>
      <c r="F19"/>
      <c r="I19"/>
      <c r="J19"/>
      <c r="N19"/>
    </row>
    <row r="20" spans="3:14" ht="18.6" customHeight="1">
      <c r="C20"/>
      <c r="E20"/>
      <c r="F20"/>
      <c r="I20"/>
      <c r="J20"/>
      <c r="N20"/>
    </row>
    <row r="21" spans="3:14" ht="18.6" customHeight="1">
      <c r="C21"/>
      <c r="E21"/>
      <c r="F21"/>
      <c r="I21"/>
      <c r="J21"/>
      <c r="N21"/>
    </row>
    <row r="22" spans="3:14" ht="18.6" customHeight="1">
      <c r="C22"/>
      <c r="E22"/>
      <c r="F22"/>
      <c r="I22"/>
      <c r="J22"/>
      <c r="N22"/>
    </row>
    <row r="23" spans="3:14" ht="18.6" customHeight="1">
      <c r="C23"/>
      <c r="E23"/>
      <c r="F23"/>
      <c r="I23"/>
      <c r="J23"/>
      <c r="N23"/>
    </row>
    <row r="24" spans="3:14" ht="15">
      <c r="C24"/>
      <c r="E24"/>
      <c r="F24"/>
      <c r="I24"/>
      <c r="J24"/>
      <c r="N24"/>
    </row>
    <row r="25" spans="3:14" ht="15">
      <c r="C25"/>
      <c r="E25"/>
      <c r="F25"/>
      <c r="I25"/>
      <c r="J25"/>
      <c r="N25"/>
    </row>
    <row r="26" spans="3:14" ht="15">
      <c r="C26"/>
      <c r="E26"/>
      <c r="F26"/>
      <c r="I26"/>
      <c r="J26"/>
      <c r="N26"/>
    </row>
    <row r="27" spans="3:14" ht="15">
      <c r="C27"/>
      <c r="E27"/>
      <c r="F27"/>
      <c r="I27"/>
      <c r="J27"/>
      <c r="N27"/>
    </row>
    <row r="28" spans="3:14" ht="15">
      <c r="C28"/>
      <c r="E28"/>
      <c r="F28"/>
      <c r="I28"/>
      <c r="J28"/>
      <c r="N28"/>
    </row>
    <row r="29" spans="3:14" ht="15">
      <c r="C29"/>
      <c r="E29"/>
      <c r="F29"/>
      <c r="I29"/>
      <c r="J29"/>
      <c r="N29"/>
    </row>
    <row r="30" spans="3:14" ht="15">
      <c r="C30"/>
      <c r="E30"/>
      <c r="F30"/>
      <c r="I30"/>
      <c r="J30"/>
      <c r="N30"/>
    </row>
    <row r="31" spans="3:14" ht="15">
      <c r="C31"/>
      <c r="E31"/>
      <c r="F31"/>
      <c r="I31"/>
      <c r="J31"/>
      <c r="N31"/>
    </row>
    <row r="32" spans="3:14" ht="15">
      <c r="C32"/>
      <c r="E32"/>
      <c r="F32"/>
      <c r="I32"/>
      <c r="J32"/>
      <c r="N32"/>
    </row>
    <row r="33" spans="3:14" ht="15">
      <c r="C33"/>
      <c r="E33"/>
      <c r="F33"/>
      <c r="I33"/>
      <c r="J33"/>
      <c r="N33"/>
    </row>
    <row r="34" spans="3:14" ht="15">
      <c r="C34"/>
      <c r="E34"/>
      <c r="F34"/>
      <c r="I34"/>
      <c r="J34"/>
      <c r="N34"/>
    </row>
    <row r="35" spans="3:14" ht="15">
      <c r="C35"/>
      <c r="E35"/>
      <c r="F35"/>
      <c r="I35"/>
      <c r="J35"/>
      <c r="N35"/>
    </row>
    <row r="36" spans="3:14" ht="15">
      <c r="C36"/>
      <c r="E36"/>
      <c r="F36"/>
      <c r="I36"/>
      <c r="J36"/>
      <c r="N36"/>
    </row>
    <row r="37" spans="3:14" ht="15">
      <c r="C37"/>
      <c r="E37"/>
      <c r="F37"/>
      <c r="I37"/>
      <c r="J37"/>
      <c r="N37"/>
    </row>
    <row r="38" spans="3:14" ht="15">
      <c r="C38"/>
      <c r="E38"/>
      <c r="F38"/>
      <c r="I38"/>
      <c r="J38"/>
      <c r="N38"/>
    </row>
    <row r="39" spans="3:14" ht="15">
      <c r="C39"/>
      <c r="E39"/>
      <c r="F39"/>
      <c r="I39"/>
      <c r="J39"/>
      <c r="N39"/>
    </row>
    <row r="40" spans="3:14" ht="15">
      <c r="C40"/>
      <c r="E40"/>
      <c r="F40"/>
      <c r="I40"/>
      <c r="J40"/>
      <c r="N40"/>
    </row>
    <row r="41" spans="3:14" ht="15">
      <c r="C41"/>
      <c r="E41"/>
      <c r="F41"/>
      <c r="I41"/>
      <c r="J41"/>
      <c r="N41"/>
    </row>
    <row r="42" spans="3:14" ht="15">
      <c r="C42"/>
      <c r="E42"/>
      <c r="F42"/>
      <c r="I42"/>
      <c r="J42"/>
      <c r="N42"/>
    </row>
    <row r="43" spans="3:14" ht="15">
      <c r="C43"/>
      <c r="E43"/>
      <c r="F43"/>
      <c r="I43"/>
      <c r="J43"/>
      <c r="N43"/>
    </row>
    <row r="44" spans="3:14" ht="15">
      <c r="C44"/>
      <c r="E44"/>
      <c r="F44"/>
      <c r="I44"/>
      <c r="J44"/>
      <c r="N44"/>
    </row>
    <row r="45" spans="3:14" ht="15">
      <c r="C45"/>
      <c r="E45"/>
      <c r="F45"/>
      <c r="I45"/>
      <c r="J45"/>
      <c r="N45"/>
    </row>
    <row r="46" spans="3:14" ht="15">
      <c r="C46"/>
      <c r="E46"/>
      <c r="F46"/>
      <c r="I46"/>
      <c r="J46"/>
      <c r="N46"/>
    </row>
    <row r="47" spans="3:14" ht="15">
      <c r="C47"/>
      <c r="E47"/>
      <c r="F47"/>
      <c r="I47"/>
      <c r="J47"/>
      <c r="N47"/>
    </row>
    <row r="48" spans="3:14" ht="15">
      <c r="C48"/>
      <c r="E48"/>
      <c r="F48"/>
      <c r="I48"/>
      <c r="J48"/>
      <c r="N48"/>
    </row>
    <row r="49" spans="3:14" ht="15">
      <c r="C49"/>
      <c r="E49"/>
      <c r="F49"/>
      <c r="I49"/>
      <c r="J49"/>
      <c r="N49"/>
    </row>
    <row r="50" spans="3:14" ht="15">
      <c r="C50"/>
      <c r="E50"/>
      <c r="F50"/>
      <c r="I50"/>
      <c r="J50"/>
      <c r="N50"/>
    </row>
    <row r="51" spans="3:14" ht="15">
      <c r="C51"/>
      <c r="E51"/>
      <c r="F51"/>
      <c r="I51"/>
      <c r="J51"/>
      <c r="N51"/>
    </row>
    <row r="52" spans="3:14" ht="15">
      <c r="C52"/>
      <c r="E52"/>
      <c r="F52"/>
      <c r="I52"/>
      <c r="J52"/>
      <c r="N52"/>
    </row>
    <row r="53" spans="3:14" ht="15">
      <c r="C53"/>
      <c r="E53"/>
      <c r="F53"/>
      <c r="I53"/>
      <c r="J53"/>
      <c r="N53"/>
    </row>
    <row r="54" spans="3:14" ht="15">
      <c r="C54"/>
      <c r="E54"/>
      <c r="F54"/>
      <c r="I54"/>
      <c r="J54"/>
      <c r="N54"/>
    </row>
    <row r="55" spans="3:14" ht="15">
      <c r="C55"/>
      <c r="E55"/>
      <c r="F55"/>
      <c r="I55"/>
      <c r="J55"/>
      <c r="N55"/>
    </row>
    <row r="56" spans="3:14" ht="15">
      <c r="C56"/>
      <c r="E56"/>
      <c r="F56"/>
      <c r="I56"/>
      <c r="J56"/>
      <c r="N56"/>
    </row>
    <row r="57" spans="3:14" ht="15">
      <c r="C57"/>
      <c r="E57"/>
      <c r="F57"/>
      <c r="I57"/>
      <c r="J57"/>
      <c r="N57"/>
    </row>
    <row r="58" spans="3:14" ht="15">
      <c r="C58"/>
      <c r="E58"/>
      <c r="F58"/>
      <c r="I58"/>
      <c r="J58"/>
      <c r="N58"/>
    </row>
    <row r="59" spans="3:14" ht="15">
      <c r="C59"/>
      <c r="E59"/>
      <c r="F59"/>
      <c r="I59"/>
      <c r="J59"/>
      <c r="N59"/>
    </row>
    <row r="60" spans="3:14" ht="15">
      <c r="C60"/>
      <c r="E60"/>
      <c r="F60"/>
      <c r="I60"/>
      <c r="J60"/>
      <c r="N60"/>
    </row>
    <row r="61" spans="3:14" ht="15">
      <c r="C61"/>
      <c r="E61"/>
      <c r="F61"/>
      <c r="I61"/>
      <c r="J61"/>
      <c r="N61"/>
    </row>
    <row r="62" spans="3:14" ht="15">
      <c r="C62"/>
      <c r="E62"/>
      <c r="F62"/>
      <c r="I62"/>
      <c r="J62"/>
      <c r="N62"/>
    </row>
    <row r="63" spans="3:14" ht="15">
      <c r="C63"/>
      <c r="E63"/>
      <c r="F63"/>
      <c r="I63"/>
      <c r="J63"/>
      <c r="N63"/>
    </row>
    <row r="64" spans="3:14" ht="15">
      <c r="C64"/>
      <c r="E64"/>
      <c r="F64"/>
      <c r="I64"/>
      <c r="J64"/>
      <c r="N64"/>
    </row>
    <row r="65" spans="3:14" ht="15">
      <c r="C65"/>
      <c r="E65"/>
      <c r="F65"/>
      <c r="I65"/>
      <c r="J65"/>
      <c r="N65"/>
    </row>
    <row r="66" spans="3:14" ht="15">
      <c r="C66"/>
      <c r="E66"/>
      <c r="F66"/>
      <c r="I66"/>
      <c r="J66"/>
      <c r="N66"/>
    </row>
    <row r="67" spans="3:14" ht="15">
      <c r="C67"/>
      <c r="E67"/>
      <c r="F67"/>
      <c r="I67"/>
      <c r="J67"/>
      <c r="N67"/>
    </row>
    <row r="68" spans="3:14" ht="15">
      <c r="C68"/>
      <c r="E68"/>
      <c r="F68"/>
      <c r="I68"/>
      <c r="J68"/>
      <c r="N68"/>
    </row>
    <row r="69" spans="3:14" ht="15">
      <c r="C69"/>
      <c r="E69"/>
      <c r="F69"/>
      <c r="I69"/>
      <c r="J69"/>
      <c r="N69"/>
    </row>
    <row r="70" spans="3:14" ht="15">
      <c r="C70"/>
      <c r="E70"/>
      <c r="F70"/>
      <c r="I70"/>
      <c r="J70"/>
      <c r="N70"/>
    </row>
    <row r="71" spans="3:14" ht="15">
      <c r="C71"/>
      <c r="E71"/>
      <c r="F71"/>
      <c r="I71"/>
      <c r="J71"/>
      <c r="N71"/>
    </row>
    <row r="72" spans="3:14" ht="15">
      <c r="C72"/>
      <c r="E72"/>
      <c r="F72"/>
      <c r="I72"/>
      <c r="J72"/>
      <c r="N72"/>
    </row>
    <row r="73" spans="3:14" ht="15">
      <c r="C73"/>
      <c r="E73"/>
      <c r="F73"/>
      <c r="I73"/>
      <c r="J73"/>
      <c r="N73"/>
    </row>
    <row r="74" spans="3:14" ht="15">
      <c r="C74"/>
      <c r="E74"/>
      <c r="F74"/>
      <c r="I74"/>
      <c r="J74"/>
      <c r="N74"/>
    </row>
    <row r="75" spans="3:14" ht="15">
      <c r="C75"/>
      <c r="E75"/>
      <c r="F75"/>
      <c r="I75"/>
      <c r="J75"/>
      <c r="N75"/>
    </row>
    <row r="76" spans="3:14" ht="15">
      <c r="C76"/>
      <c r="E76"/>
      <c r="F76"/>
      <c r="I76"/>
      <c r="J76"/>
      <c r="N76"/>
    </row>
    <row r="77" spans="3:14" ht="15">
      <c r="C77"/>
      <c r="E77"/>
      <c r="F77"/>
      <c r="I77"/>
      <c r="J77"/>
      <c r="N77"/>
    </row>
    <row r="78" spans="3:14" ht="15">
      <c r="C78"/>
      <c r="E78"/>
      <c r="F78"/>
      <c r="I78"/>
      <c r="J78"/>
      <c r="N78"/>
    </row>
    <row r="79" spans="3:14" ht="15">
      <c r="C79"/>
      <c r="E79"/>
      <c r="F79"/>
      <c r="I79"/>
      <c r="J79"/>
      <c r="N79"/>
    </row>
    <row r="80" spans="3:14" ht="15">
      <c r="C80"/>
      <c r="E80"/>
      <c r="F80"/>
      <c r="I80"/>
      <c r="J80"/>
      <c r="N80"/>
    </row>
    <row r="81" spans="3:14" ht="15">
      <c r="C81"/>
      <c r="E81"/>
      <c r="F81"/>
      <c r="I81"/>
      <c r="J81"/>
      <c r="N81"/>
    </row>
    <row r="82" spans="3:14" ht="15">
      <c r="C82"/>
      <c r="E82"/>
      <c r="F82"/>
      <c r="I82"/>
      <c r="J82"/>
      <c r="N82"/>
    </row>
    <row r="83" spans="3:14" ht="15">
      <c r="C83"/>
      <c r="E83"/>
      <c r="F83"/>
      <c r="I83"/>
      <c r="J83"/>
      <c r="N83"/>
    </row>
    <row r="84" spans="3:14" ht="15">
      <c r="C84"/>
      <c r="E84"/>
      <c r="F84"/>
      <c r="I84"/>
      <c r="J84"/>
      <c r="N84"/>
    </row>
    <row r="85" spans="3:14" ht="15">
      <c r="C85"/>
      <c r="E85"/>
      <c r="F85"/>
      <c r="I85"/>
      <c r="J85"/>
      <c r="N85"/>
    </row>
    <row r="86" spans="3:14" ht="15">
      <c r="C86"/>
      <c r="E86"/>
      <c r="F86"/>
      <c r="I86"/>
      <c r="J86"/>
      <c r="N86"/>
    </row>
    <row r="87" spans="3:14" ht="15">
      <c r="C87"/>
      <c r="E87"/>
      <c r="F87"/>
      <c r="I87"/>
      <c r="J87"/>
      <c r="N87"/>
    </row>
    <row r="88" spans="3:14" ht="15">
      <c r="C88"/>
      <c r="E88"/>
      <c r="F88"/>
      <c r="I88"/>
      <c r="J88"/>
      <c r="N88"/>
    </row>
    <row r="89" spans="3:14" ht="15">
      <c r="C89"/>
      <c r="E89"/>
      <c r="F89"/>
      <c r="I89"/>
      <c r="J89"/>
      <c r="N89"/>
    </row>
    <row r="90" spans="3:14" ht="15">
      <c r="C90"/>
      <c r="E90"/>
      <c r="F90"/>
      <c r="I90"/>
      <c r="J90"/>
      <c r="N90"/>
    </row>
    <row r="91" spans="3:14" ht="15">
      <c r="C91"/>
      <c r="E91"/>
      <c r="F91"/>
      <c r="I91"/>
      <c r="J91"/>
      <c r="N91"/>
    </row>
    <row r="92" spans="3:14" ht="15">
      <c r="C92"/>
      <c r="E92"/>
      <c r="F92"/>
      <c r="I92"/>
      <c r="J92"/>
      <c r="N92"/>
    </row>
    <row r="93" spans="3:14" ht="15">
      <c r="C93"/>
      <c r="E93"/>
      <c r="F93"/>
      <c r="I93"/>
      <c r="J93"/>
      <c r="N93"/>
    </row>
    <row r="94" spans="3:14" ht="15">
      <c r="C94"/>
      <c r="E94"/>
      <c r="F94"/>
      <c r="I94"/>
      <c r="J94"/>
      <c r="N94"/>
    </row>
    <row r="95" spans="3:14" ht="15">
      <c r="C95"/>
      <c r="E95"/>
      <c r="F95"/>
      <c r="I95"/>
      <c r="J95"/>
      <c r="N95"/>
    </row>
    <row r="96" spans="3:14" ht="15">
      <c r="C96"/>
      <c r="E96"/>
      <c r="F96"/>
      <c r="I96"/>
      <c r="J96"/>
      <c r="N96"/>
    </row>
    <row r="97" spans="3:14" ht="15">
      <c r="C97"/>
      <c r="E97"/>
      <c r="F97"/>
      <c r="I97"/>
      <c r="J97"/>
      <c r="N97"/>
    </row>
    <row r="98" spans="3:14" ht="15">
      <c r="C98"/>
      <c r="E98"/>
      <c r="F98"/>
      <c r="I98"/>
      <c r="J98"/>
      <c r="N98"/>
    </row>
    <row r="99" spans="3:14" ht="15">
      <c r="C99"/>
      <c r="E99"/>
      <c r="F99"/>
      <c r="I99"/>
      <c r="J99"/>
      <c r="N99"/>
    </row>
    <row r="100" spans="3:14" ht="15">
      <c r="C100"/>
      <c r="E100"/>
      <c r="F100"/>
      <c r="I100"/>
      <c r="J100"/>
      <c r="N100"/>
    </row>
    <row r="101" spans="3:14" ht="15">
      <c r="C101"/>
      <c r="E101"/>
      <c r="F101"/>
      <c r="I101"/>
      <c r="J101"/>
      <c r="N101"/>
    </row>
    <row r="102" spans="3:14" ht="15">
      <c r="C102"/>
      <c r="E102"/>
      <c r="F102"/>
      <c r="I102"/>
      <c r="J102"/>
      <c r="N102"/>
    </row>
    <row r="103" spans="3:14" ht="15">
      <c r="C103"/>
      <c r="E103"/>
      <c r="F103"/>
      <c r="I103"/>
      <c r="J103"/>
      <c r="N103"/>
    </row>
    <row r="104" spans="3:14" ht="15">
      <c r="C104"/>
      <c r="E104"/>
      <c r="F104"/>
      <c r="I104"/>
      <c r="J104"/>
      <c r="N104"/>
    </row>
    <row r="105" spans="3:14" ht="15">
      <c r="C105"/>
      <c r="E105"/>
      <c r="F105"/>
      <c r="I105"/>
      <c r="J105"/>
      <c r="N105"/>
    </row>
    <row r="106" spans="3:14" ht="15">
      <c r="C106"/>
      <c r="E106"/>
      <c r="F106"/>
      <c r="I106"/>
      <c r="J106"/>
      <c r="N106"/>
    </row>
    <row r="107" spans="3:14" ht="15">
      <c r="C107"/>
      <c r="E107"/>
      <c r="F107"/>
      <c r="I107"/>
      <c r="J107"/>
      <c r="N107"/>
    </row>
    <row r="108" spans="3:14" ht="15">
      <c r="C108"/>
      <c r="E108"/>
      <c r="F108"/>
      <c r="I108"/>
      <c r="J108"/>
      <c r="N108"/>
    </row>
    <row r="109" spans="3:14" ht="15">
      <c r="C109"/>
      <c r="E109"/>
      <c r="F109"/>
      <c r="I109"/>
      <c r="J109"/>
      <c r="N109"/>
    </row>
    <row r="110" spans="3:14" ht="15">
      <c r="C110"/>
      <c r="E110"/>
      <c r="F110"/>
      <c r="I110"/>
      <c r="J110"/>
      <c r="N110"/>
    </row>
    <row r="111" spans="3:14" ht="15">
      <c r="C111"/>
      <c r="E111"/>
      <c r="F111"/>
      <c r="I111"/>
      <c r="J111"/>
      <c r="N111"/>
    </row>
    <row r="112" spans="3:14" ht="15">
      <c r="C112"/>
      <c r="E112"/>
      <c r="F112"/>
      <c r="I112"/>
      <c r="J112"/>
      <c r="N112"/>
    </row>
    <row r="113" spans="3:14" ht="15">
      <c r="C113"/>
      <c r="E113"/>
      <c r="F113"/>
      <c r="I113"/>
      <c r="J113"/>
      <c r="N113"/>
    </row>
    <row r="114" spans="3:14" ht="15">
      <c r="C114"/>
      <c r="E114"/>
      <c r="F114"/>
      <c r="I114"/>
      <c r="J114"/>
      <c r="N114"/>
    </row>
    <row r="115" spans="3:14" ht="15">
      <c r="C115"/>
      <c r="E115"/>
      <c r="F115"/>
      <c r="I115"/>
      <c r="J115"/>
      <c r="N115"/>
    </row>
    <row r="116" spans="3:14" ht="15">
      <c r="C116"/>
      <c r="E116"/>
      <c r="F116"/>
      <c r="I116"/>
      <c r="J116"/>
      <c r="N116"/>
    </row>
    <row r="117" spans="3:14" ht="15">
      <c r="C117"/>
      <c r="E117"/>
      <c r="F117"/>
      <c r="I117"/>
      <c r="J117"/>
      <c r="N117"/>
    </row>
    <row r="118" spans="3:14" ht="15">
      <c r="C118"/>
      <c r="E118"/>
      <c r="F118"/>
      <c r="I118"/>
      <c r="J118"/>
      <c r="N118"/>
    </row>
    <row r="119" spans="3:14" ht="15">
      <c r="C119"/>
      <c r="E119"/>
      <c r="F119"/>
      <c r="I119"/>
      <c r="J119"/>
      <c r="N119"/>
    </row>
    <row r="120" spans="3:14" ht="15">
      <c r="C120"/>
      <c r="E120"/>
      <c r="F120"/>
      <c r="I120"/>
      <c r="J120"/>
      <c r="N120"/>
    </row>
    <row r="121" spans="3:14" ht="15">
      <c r="C121"/>
      <c r="E121"/>
      <c r="F121"/>
      <c r="I121"/>
      <c r="J121"/>
      <c r="N121"/>
    </row>
    <row r="122" spans="3:14" ht="15">
      <c r="C122"/>
      <c r="E122"/>
      <c r="F122"/>
      <c r="I122"/>
      <c r="J122"/>
      <c r="N122"/>
    </row>
    <row r="123" spans="3:14" ht="15">
      <c r="C123"/>
      <c r="E123"/>
      <c r="F123"/>
      <c r="I123"/>
      <c r="J123"/>
      <c r="N123"/>
    </row>
    <row r="124" spans="3:14" ht="15">
      <c r="C124"/>
      <c r="E124"/>
      <c r="F124"/>
      <c r="I124"/>
      <c r="J124"/>
      <c r="N124"/>
    </row>
    <row r="125" spans="3:14" ht="15">
      <c r="C125"/>
      <c r="E125"/>
      <c r="F125"/>
      <c r="I125"/>
      <c r="J125"/>
      <c r="N125"/>
    </row>
    <row r="126" spans="3:14" ht="15">
      <c r="C126"/>
      <c r="E126"/>
      <c r="F126"/>
      <c r="I126"/>
      <c r="J126"/>
      <c r="N126"/>
    </row>
    <row r="127" spans="3:14" ht="15">
      <c r="C127"/>
      <c r="E127"/>
      <c r="F127"/>
      <c r="I127"/>
      <c r="J127"/>
      <c r="N127"/>
    </row>
    <row r="128" spans="3:14" ht="15">
      <c r="C128"/>
      <c r="E128"/>
      <c r="F128"/>
      <c r="I128"/>
      <c r="J128"/>
      <c r="N128"/>
    </row>
    <row r="129" spans="3:14" ht="15">
      <c r="C129"/>
      <c r="E129"/>
      <c r="F129"/>
      <c r="I129"/>
      <c r="J129"/>
      <c r="N129"/>
    </row>
    <row r="130" spans="3:14" ht="15">
      <c r="C130"/>
      <c r="E130"/>
      <c r="F130"/>
      <c r="I130"/>
      <c r="J130"/>
      <c r="N130"/>
    </row>
    <row r="131" spans="3:14" ht="15">
      <c r="C131"/>
      <c r="E131"/>
      <c r="F131"/>
      <c r="I131"/>
      <c r="J131"/>
      <c r="N131"/>
    </row>
    <row r="132" spans="3:14" ht="15">
      <c r="C132"/>
      <c r="E132"/>
      <c r="F132"/>
      <c r="I132"/>
      <c r="J132"/>
      <c r="N132"/>
    </row>
    <row r="133" spans="3:14" ht="15">
      <c r="C133"/>
      <c r="E133"/>
      <c r="F133"/>
      <c r="I133"/>
      <c r="J133"/>
      <c r="N133"/>
    </row>
    <row r="134" spans="3:14" ht="15">
      <c r="C134"/>
      <c r="E134"/>
      <c r="F134"/>
      <c r="I134"/>
      <c r="J134"/>
      <c r="N134"/>
    </row>
    <row r="135" spans="3:14" ht="15">
      <c r="C135"/>
      <c r="E135"/>
      <c r="F135"/>
      <c r="I135"/>
      <c r="J135"/>
      <c r="N135"/>
    </row>
    <row r="136" spans="3:14" ht="15">
      <c r="C136"/>
      <c r="E136"/>
      <c r="F136"/>
      <c r="I136"/>
      <c r="J136"/>
      <c r="N136"/>
    </row>
    <row r="137" spans="3:14" ht="15">
      <c r="C137"/>
      <c r="E137"/>
      <c r="F137"/>
      <c r="I137"/>
      <c r="J137"/>
      <c r="N137"/>
    </row>
    <row r="138" spans="3:14" ht="15">
      <c r="C138"/>
      <c r="E138"/>
      <c r="F138"/>
      <c r="I138"/>
      <c r="J138"/>
      <c r="N138"/>
    </row>
    <row r="139" spans="3:14" ht="15">
      <c r="C139"/>
      <c r="E139"/>
      <c r="F139"/>
      <c r="I139"/>
      <c r="J139"/>
      <c r="N139"/>
    </row>
    <row r="140" spans="3:14" ht="15">
      <c r="C140"/>
      <c r="E140"/>
      <c r="F140"/>
      <c r="I140"/>
      <c r="J140"/>
      <c r="N140"/>
    </row>
    <row r="141" spans="3:14" ht="15">
      <c r="C141"/>
      <c r="E141"/>
      <c r="F141"/>
      <c r="I141"/>
      <c r="J141"/>
      <c r="N141"/>
    </row>
    <row r="142" spans="3:14" ht="15">
      <c r="C142"/>
      <c r="E142"/>
      <c r="F142"/>
      <c r="I142"/>
      <c r="J142"/>
      <c r="N142"/>
    </row>
    <row r="143" spans="3:14" ht="15">
      <c r="C143"/>
      <c r="E143"/>
      <c r="F143"/>
      <c r="I143"/>
      <c r="J143"/>
      <c r="N143"/>
    </row>
    <row r="144" spans="3:14" ht="15">
      <c r="C144"/>
      <c r="E144"/>
      <c r="F144"/>
      <c r="I144"/>
      <c r="J144"/>
      <c r="N144"/>
    </row>
    <row r="145" spans="3:14" ht="15">
      <c r="C145"/>
      <c r="E145"/>
      <c r="F145"/>
      <c r="I145"/>
      <c r="J145"/>
      <c r="N145"/>
    </row>
    <row r="146" spans="3:14" ht="15">
      <c r="C146"/>
      <c r="E146"/>
      <c r="F146"/>
      <c r="I146"/>
      <c r="J146"/>
      <c r="N146"/>
    </row>
    <row r="147" spans="3:14" ht="15">
      <c r="C147"/>
      <c r="E147"/>
      <c r="F147"/>
      <c r="I147"/>
      <c r="J147"/>
      <c r="N147"/>
    </row>
    <row r="148" spans="3:14" ht="15">
      <c r="C148"/>
      <c r="E148"/>
      <c r="F148"/>
      <c r="I148"/>
      <c r="J148"/>
      <c r="N148"/>
    </row>
    <row r="149" spans="3:14" ht="15">
      <c r="C149"/>
      <c r="E149"/>
      <c r="F149"/>
      <c r="I149"/>
      <c r="J149"/>
      <c r="N149"/>
    </row>
    <row r="150" spans="3:14" ht="15">
      <c r="C150"/>
      <c r="E150"/>
      <c r="F150"/>
      <c r="I150"/>
      <c r="J150"/>
      <c r="N150"/>
    </row>
    <row r="151" spans="3:14" ht="15">
      <c r="C151"/>
      <c r="E151"/>
      <c r="F151"/>
      <c r="I151"/>
      <c r="J151"/>
      <c r="N151"/>
    </row>
    <row r="152" spans="3:14" ht="15">
      <c r="C152"/>
      <c r="E152"/>
      <c r="F152"/>
      <c r="I152"/>
      <c r="J152"/>
      <c r="N152"/>
    </row>
    <row r="153" spans="3:14" ht="15">
      <c r="C153"/>
      <c r="E153"/>
      <c r="F153"/>
      <c r="I153"/>
      <c r="J153"/>
      <c r="N153"/>
    </row>
    <row r="154" spans="3:14" ht="15">
      <c r="C154"/>
      <c r="E154"/>
      <c r="F154"/>
      <c r="I154"/>
      <c r="J154"/>
      <c r="N154"/>
    </row>
    <row r="155" spans="3:14" ht="15">
      <c r="C155"/>
      <c r="E155"/>
      <c r="F155"/>
      <c r="I155"/>
      <c r="J155"/>
      <c r="N155"/>
    </row>
    <row r="156" spans="3:14" ht="15">
      <c r="C156"/>
      <c r="E156"/>
      <c r="F156"/>
      <c r="I156"/>
      <c r="J156"/>
      <c r="N156"/>
    </row>
    <row r="157" spans="3:14" ht="15">
      <c r="C157"/>
      <c r="E157"/>
      <c r="F157"/>
      <c r="I157"/>
      <c r="J157"/>
      <c r="N157"/>
    </row>
    <row r="158" spans="3:14" ht="15">
      <c r="C158"/>
      <c r="E158"/>
      <c r="F158"/>
      <c r="I158"/>
      <c r="J158"/>
      <c r="N158"/>
    </row>
    <row r="159" spans="3:14" ht="15">
      <c r="C159"/>
      <c r="E159"/>
      <c r="F159"/>
      <c r="I159"/>
      <c r="J159"/>
      <c r="N159"/>
    </row>
    <row r="160" spans="3:14" ht="15">
      <c r="C160"/>
      <c r="E160"/>
      <c r="F160"/>
      <c r="I160"/>
      <c r="J160"/>
      <c r="N160"/>
    </row>
    <row r="161" spans="3:14" ht="15">
      <c r="C161"/>
      <c r="E161"/>
      <c r="F161"/>
      <c r="I161"/>
      <c r="J161"/>
      <c r="N161"/>
    </row>
    <row r="162" spans="3:14" ht="15">
      <c r="C162"/>
      <c r="E162"/>
      <c r="F162"/>
      <c r="I162"/>
      <c r="J162"/>
      <c r="N162"/>
    </row>
    <row r="163" spans="3:14" ht="15">
      <c r="C163"/>
      <c r="E163"/>
      <c r="F163"/>
      <c r="I163"/>
      <c r="J163"/>
      <c r="N163"/>
    </row>
    <row r="164" spans="3:14" ht="15">
      <c r="C164"/>
      <c r="E164"/>
      <c r="F164"/>
      <c r="I164"/>
      <c r="J164"/>
      <c r="N164"/>
    </row>
    <row r="165" spans="3:14" ht="15">
      <c r="C165"/>
      <c r="E165"/>
      <c r="F165"/>
      <c r="I165"/>
      <c r="J165"/>
      <c r="N165"/>
    </row>
    <row r="166" spans="3:14" ht="15">
      <c r="C166"/>
      <c r="E166"/>
      <c r="F166"/>
      <c r="I166"/>
      <c r="J166"/>
      <c r="N166"/>
    </row>
    <row r="167" spans="3:14" ht="15">
      <c r="C167"/>
      <c r="E167"/>
      <c r="F167"/>
      <c r="I167"/>
      <c r="J167"/>
      <c r="N167"/>
    </row>
    <row r="168" spans="3:14" ht="15">
      <c r="C168"/>
      <c r="E168"/>
      <c r="F168"/>
      <c r="I168"/>
      <c r="J168"/>
      <c r="N168"/>
    </row>
    <row r="169" spans="3:14" ht="15">
      <c r="C169"/>
      <c r="E169"/>
      <c r="F169"/>
      <c r="I169"/>
      <c r="J169"/>
      <c r="N169"/>
    </row>
    <row r="170" spans="3:14" ht="15">
      <c r="C170"/>
      <c r="E170"/>
      <c r="F170"/>
      <c r="I170"/>
      <c r="J170"/>
      <c r="N170"/>
    </row>
    <row r="171" spans="3:14" ht="15">
      <c r="C171"/>
      <c r="E171"/>
      <c r="F171"/>
      <c r="I171"/>
      <c r="J171"/>
      <c r="N171"/>
    </row>
    <row r="172" spans="3:14" ht="15">
      <c r="C172"/>
      <c r="E172"/>
      <c r="F172"/>
      <c r="I172"/>
      <c r="J172"/>
      <c r="N172"/>
    </row>
    <row r="173" spans="3:14" ht="15">
      <c r="C173"/>
      <c r="E173"/>
      <c r="F173"/>
      <c r="I173"/>
      <c r="J173"/>
      <c r="N173"/>
    </row>
    <row r="174" spans="3:14" ht="15">
      <c r="C174"/>
      <c r="E174"/>
      <c r="F174"/>
      <c r="I174"/>
      <c r="J174"/>
      <c r="N174"/>
    </row>
    <row r="175" spans="3:14" ht="15">
      <c r="C175"/>
      <c r="E175"/>
      <c r="F175"/>
      <c r="I175"/>
      <c r="J175"/>
      <c r="N175"/>
    </row>
    <row r="176" spans="3:14" ht="15">
      <c r="C176"/>
      <c r="E176"/>
      <c r="F176"/>
      <c r="I176"/>
      <c r="J176"/>
      <c r="N176"/>
    </row>
    <row r="177" spans="3:14" ht="15">
      <c r="C177"/>
      <c r="E177"/>
      <c r="F177"/>
      <c r="I177"/>
      <c r="J177"/>
      <c r="N177"/>
    </row>
    <row r="178" spans="3:14" ht="15">
      <c r="C178"/>
      <c r="E178"/>
      <c r="F178"/>
      <c r="I178"/>
      <c r="J178"/>
      <c r="N178"/>
    </row>
    <row r="179" spans="3:14" ht="15">
      <c r="C179"/>
      <c r="E179"/>
      <c r="F179"/>
      <c r="I179"/>
      <c r="J179"/>
      <c r="N179"/>
    </row>
    <row r="180" ht="15">
      <c r="N180"/>
    </row>
    <row r="181" ht="15">
      <c r="N181"/>
    </row>
    <row r="182" ht="15">
      <c r="N182"/>
    </row>
    <row r="183" ht="15">
      <c r="N183"/>
    </row>
    <row r="184" ht="15">
      <c r="N184"/>
    </row>
    <row r="185" ht="15">
      <c r="N185"/>
    </row>
    <row r="186" ht="15">
      <c r="N186"/>
    </row>
    <row r="187" ht="15">
      <c r="N187"/>
    </row>
    <row r="188" ht="15">
      <c r="N188"/>
    </row>
    <row r="189" ht="15">
      <c r="N189"/>
    </row>
    <row r="190" ht="15">
      <c r="N190"/>
    </row>
    <row r="191" ht="15">
      <c r="N191"/>
    </row>
    <row r="192" ht="15">
      <c r="N192"/>
    </row>
    <row r="193" ht="15">
      <c r="N193"/>
    </row>
    <row r="194" ht="15">
      <c r="N194"/>
    </row>
    <row r="195" ht="15">
      <c r="N195"/>
    </row>
    <row r="196" ht="15">
      <c r="N196"/>
    </row>
    <row r="197" ht="15">
      <c r="N197"/>
    </row>
    <row r="198" ht="15">
      <c r="N198"/>
    </row>
    <row r="199" ht="15">
      <c r="N199"/>
    </row>
    <row r="200" ht="15">
      <c r="N200"/>
    </row>
    <row r="201" ht="15">
      <c r="N201"/>
    </row>
    <row r="202" ht="15">
      <c r="N202"/>
    </row>
    <row r="203" ht="15">
      <c r="N203"/>
    </row>
    <row r="204" ht="15">
      <c r="N204"/>
    </row>
    <row r="205" ht="15">
      <c r="N205"/>
    </row>
    <row r="206" ht="15">
      <c r="N206"/>
    </row>
    <row r="207" ht="15">
      <c r="N207"/>
    </row>
    <row r="208" ht="15">
      <c r="N208"/>
    </row>
    <row r="209" ht="15">
      <c r="N209"/>
    </row>
    <row r="210" ht="15">
      <c r="N210"/>
    </row>
    <row r="211" ht="15">
      <c r="N211"/>
    </row>
    <row r="212" ht="15">
      <c r="N212"/>
    </row>
    <row r="213" ht="15">
      <c r="N213"/>
    </row>
    <row r="214" ht="15">
      <c r="N214"/>
    </row>
    <row r="215" ht="15">
      <c r="N215"/>
    </row>
    <row r="216" ht="15">
      <c r="N216"/>
    </row>
    <row r="217" ht="15">
      <c r="N217"/>
    </row>
  </sheetData>
  <sheetProtection algorithmName="SHA-512" hashValue="b+loowzN3NMUSzhTi+LpLGD7ZkBk3q+OB+xUO8kYz/ByD6MI9JFYcLGRyNJh7f9y5h/FRYC7A1M0XuiEuDWfWg==" saltValue="kwvPt4cxHkS2oQrQ/hOkog==" spinCount="100000" sheet="1" objects="1" scenarios="1"/>
  <mergeCells count="8">
    <mergeCell ref="B13:I13"/>
    <mergeCell ref="R11:T11"/>
    <mergeCell ref="B1:D1"/>
    <mergeCell ref="B10:I10"/>
    <mergeCell ref="R10:T10"/>
    <mergeCell ref="B11:G11"/>
    <mergeCell ref="B2:D2"/>
    <mergeCell ref="G3:O4"/>
  </mergeCells>
  <conditionalFormatting sqref="B8 D8">
    <cfRule type="containsBlanks" priority="74" dxfId="7">
      <formula>LEN(TRIM(B8))=0</formula>
    </cfRule>
  </conditionalFormatting>
  <conditionalFormatting sqref="B8">
    <cfRule type="cellIs" priority="69" dxfId="6" operator="greaterThanOrEqual">
      <formula>1</formula>
    </cfRule>
  </conditionalFormatting>
  <conditionalFormatting sqref="G8:H8 R8">
    <cfRule type="notContainsBlanks" priority="54" dxfId="5">
      <formula>LEN(TRIM(G8))&gt;0</formula>
    </cfRule>
    <cfRule type="containsBlanks" priority="56" dxfId="4">
      <formula>LEN(TRIM(G8))=0</formula>
    </cfRule>
  </conditionalFormatting>
  <conditionalFormatting sqref="G8:H8">
    <cfRule type="notContainsBlanks" priority="52" dxfId="3">
      <formula>LEN(TRIM(G8))&gt;0</formula>
    </cfRule>
  </conditionalFormatting>
  <conditionalFormatting sqref="R8">
    <cfRule type="notContainsBlanks" priority="19" dxfId="2">
      <formula>LEN(TRIM(R8))&gt;0</formula>
    </cfRule>
  </conditionalFormatting>
  <conditionalFormatting sqref="T8">
    <cfRule type="cellIs" priority="65" dxfId="1" operator="equal">
      <formula>"NEVYHOVUJE"</formula>
    </cfRule>
    <cfRule type="cellIs" priority="66" dxfId="0" operator="equal">
      <formula>"VYHOVUJE"</formula>
    </cfRule>
  </conditionalFormatting>
  <dataValidations count="3">
    <dataValidation type="list" showInputMessage="1" showErrorMessage="1" sqref="E8">
      <formula1>"ks,bal,sada,"</formula1>
    </dataValidation>
    <dataValidation type="list" allowBlank="1" showInputMessage="1" showErrorMessage="1" sqref="J8">
      <formula1>"ANO,NE"</formula1>
    </dataValidation>
    <dataValidation type="list" allowBlank="1" showInputMessage="1" showErrorMessage="1" sqref="V8">
      <formula1>#REF!</formula1>
    </dataValidation>
  </dataValidations>
  <printOptions/>
  <pageMargins left="0.18" right="0.18" top="0.63" bottom="0.7874015748031497" header="0.31496062992125984" footer="0.31496062992125984"/>
  <pageSetup fitToHeight="1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A46D-91A2-46D1-BCC7-AEF9D1BA1393}">
  <sheetPr>
    <pageSetUpPr fitToPage="1"/>
  </sheetPr>
  <dimension ref="B1:M24"/>
  <sheetViews>
    <sheetView workbookViewId="0" topLeftCell="A1">
      <selection activeCell="E11" sqref="E11:G12"/>
    </sheetView>
  </sheetViews>
  <sheetFormatPr defaultColWidth="9.140625" defaultRowHeight="15"/>
  <cols>
    <col min="1" max="1" width="1.57421875" style="0" customWidth="1"/>
    <col min="2" max="2" width="28.28125" style="0" customWidth="1"/>
    <col min="3" max="3" width="46.8515625" style="0" customWidth="1"/>
    <col min="4" max="4" width="20.7109375" style="0" customWidth="1"/>
    <col min="5" max="5" width="14.8515625" style="0" customWidth="1"/>
    <col min="6" max="6" width="9.7109375" style="0" customWidth="1"/>
    <col min="7" max="7" width="22.140625" style="0" customWidth="1"/>
    <col min="9" max="9" width="35.421875" style="0" customWidth="1"/>
    <col min="10" max="10" width="30.00390625" style="0" customWidth="1"/>
    <col min="11" max="11" width="2.57421875" style="0" customWidth="1"/>
    <col min="12" max="12" width="35.28125" style="0" customWidth="1"/>
    <col min="13" max="13" width="29.7109375" style="0" customWidth="1"/>
    <col min="14" max="14" width="22.28125" style="0" customWidth="1"/>
  </cols>
  <sheetData>
    <row r="1" spans="2:4" ht="15">
      <c r="B1" s="129" t="s">
        <v>37</v>
      </c>
      <c r="C1" s="129"/>
      <c r="D1" s="55"/>
    </row>
    <row r="2" spans="2:3" ht="15">
      <c r="B2" s="130" t="str">
        <f>'Nabídková cena'!B2:D2</f>
        <v xml:space="preserve">Tiskárny, kopírky, multifunkce II. 008 - 2024 </v>
      </c>
      <c r="C2" s="130"/>
    </row>
    <row r="3" spans="2:3" ht="15">
      <c r="B3" s="1"/>
      <c r="C3" s="1"/>
    </row>
    <row r="4" spans="2:5" ht="15">
      <c r="B4" s="40"/>
      <c r="C4" s="12" t="s">
        <v>1</v>
      </c>
      <c r="D4" s="41"/>
      <c r="E4" s="41"/>
    </row>
    <row r="5" spans="2:3" ht="15">
      <c r="B5" s="42"/>
      <c r="C5" s="9" t="s">
        <v>0</v>
      </c>
    </row>
    <row r="6" spans="2:5" ht="15">
      <c r="B6" s="43"/>
      <c r="C6" s="9" t="s">
        <v>0</v>
      </c>
      <c r="D6" s="41"/>
      <c r="E6" s="41"/>
    </row>
    <row r="8" ht="15.75" thickBot="1"/>
    <row r="9" spans="2:9" ht="45.75" thickBot="1">
      <c r="B9" s="56" t="s">
        <v>38</v>
      </c>
      <c r="C9" s="54">
        <f>'Nabídková cena'!R11</f>
        <v>0</v>
      </c>
      <c r="E9" s="131" t="s">
        <v>16</v>
      </c>
      <c r="F9" s="132"/>
      <c r="G9" s="133"/>
      <c r="H9" s="134">
        <f ca="1">SUM(C9+G24)</f>
        <v>0</v>
      </c>
      <c r="I9" s="135"/>
    </row>
    <row r="10" spans="2:3" ht="15.75" thickBot="1">
      <c r="B10" s="44"/>
      <c r="C10" s="45"/>
    </row>
    <row r="11" spans="2:7" s="49" customFormat="1" ht="30.75" thickBot="1">
      <c r="B11" s="46" t="s">
        <v>17</v>
      </c>
      <c r="C11" s="47" t="s">
        <v>5</v>
      </c>
      <c r="D11" s="48" t="s">
        <v>18</v>
      </c>
      <c r="E11" s="136"/>
      <c r="F11" s="137"/>
      <c r="G11" s="138"/>
    </row>
    <row r="12" spans="2:7" s="49" customFormat="1" ht="27" customHeight="1" thickBot="1">
      <c r="B12" s="87" t="s">
        <v>19</v>
      </c>
      <c r="C12" s="89">
        <f>'Nabídková cena'!G8</f>
        <v>0</v>
      </c>
      <c r="D12" s="88">
        <v>2000</v>
      </c>
      <c r="E12" s="139"/>
      <c r="F12" s="140"/>
      <c r="G12" s="141"/>
    </row>
    <row r="13" spans="2:13" s="49" customFormat="1" ht="40.5" customHeight="1" thickBot="1">
      <c r="B13" s="50" t="s">
        <v>20</v>
      </c>
      <c r="C13" s="47" t="s">
        <v>21</v>
      </c>
      <c r="D13" s="47" t="s">
        <v>22</v>
      </c>
      <c r="E13" s="47" t="s">
        <v>23</v>
      </c>
      <c r="F13" s="47" t="s">
        <v>24</v>
      </c>
      <c r="G13" s="51" t="s">
        <v>25</v>
      </c>
      <c r="I13" s="52" t="s">
        <v>26</v>
      </c>
      <c r="M13" s="53"/>
    </row>
    <row r="14" spans="2:9" s="49" customFormat="1" ht="15">
      <c r="B14" s="70" t="s">
        <v>27</v>
      </c>
      <c r="C14" s="97"/>
      <c r="D14" s="92"/>
      <c r="E14" s="71"/>
      <c r="F14" s="72">
        <f ca="1">IF(CELL("obsah",$D14)=0,0,ROUNDUP($D$12/$D14*12,0))</f>
        <v>0</v>
      </c>
      <c r="G14" s="61">
        <f ca="1">E14*F14</f>
        <v>0</v>
      </c>
      <c r="I14" s="73"/>
    </row>
    <row r="15" spans="2:9" s="49" customFormat="1" ht="15">
      <c r="B15" s="74" t="s">
        <v>28</v>
      </c>
      <c r="C15" s="90"/>
      <c r="D15" s="93"/>
      <c r="E15" s="75"/>
      <c r="F15" s="72">
        <f aca="true" t="shared" si="0" ref="F15:F21">IF(CELL("obsah",$D15)=0,0,ROUNDUP($D$12/$D15*12,0))</f>
        <v>0</v>
      </c>
      <c r="G15" s="76">
        <f aca="true" t="shared" si="1" ref="G15:G21">E15*F15</f>
        <v>0</v>
      </c>
      <c r="I15" s="73"/>
    </row>
    <row r="16" spans="2:9" s="49" customFormat="1" ht="15">
      <c r="B16" s="74" t="s">
        <v>29</v>
      </c>
      <c r="C16" s="90"/>
      <c r="D16" s="93"/>
      <c r="E16" s="75"/>
      <c r="F16" s="72">
        <f ca="1" t="shared" si="0"/>
        <v>0</v>
      </c>
      <c r="G16" s="76">
        <f ca="1" t="shared" si="1"/>
        <v>0</v>
      </c>
      <c r="I16" s="73"/>
    </row>
    <row r="17" spans="2:9" s="49" customFormat="1" ht="15">
      <c r="B17" s="74" t="s">
        <v>30</v>
      </c>
      <c r="C17" s="90"/>
      <c r="D17" s="93"/>
      <c r="E17" s="75"/>
      <c r="F17" s="72">
        <f ca="1" t="shared" si="0"/>
        <v>0</v>
      </c>
      <c r="G17" s="76">
        <f ca="1" t="shared" si="1"/>
        <v>0</v>
      </c>
      <c r="I17" s="73"/>
    </row>
    <row r="18" spans="2:9" s="49" customFormat="1" ht="15">
      <c r="B18" s="77" t="s">
        <v>31</v>
      </c>
      <c r="C18" s="90"/>
      <c r="D18" s="94"/>
      <c r="E18" s="78"/>
      <c r="F18" s="72">
        <f ca="1" t="shared" si="0"/>
        <v>0</v>
      </c>
      <c r="G18" s="76">
        <f ca="1" t="shared" si="1"/>
        <v>0</v>
      </c>
      <c r="I18" s="73"/>
    </row>
    <row r="19" spans="2:9" s="49" customFormat="1" ht="15">
      <c r="B19" s="79" t="s">
        <v>32</v>
      </c>
      <c r="C19" s="91"/>
      <c r="D19" s="95"/>
      <c r="E19" s="81"/>
      <c r="F19" s="72">
        <f ca="1" t="shared" si="0"/>
        <v>0</v>
      </c>
      <c r="G19" s="76">
        <f ca="1" t="shared" si="1"/>
        <v>0</v>
      </c>
      <c r="I19" s="73"/>
    </row>
    <row r="20" spans="2:9" s="49" customFormat="1" ht="15">
      <c r="B20" s="79" t="s">
        <v>33</v>
      </c>
      <c r="C20" s="80"/>
      <c r="D20" s="95"/>
      <c r="E20" s="81"/>
      <c r="F20" s="72">
        <f ca="1" t="shared" si="0"/>
        <v>0</v>
      </c>
      <c r="G20" s="76">
        <f ca="1" t="shared" si="1"/>
        <v>0</v>
      </c>
      <c r="I20" s="73"/>
    </row>
    <row r="21" spans="2:9" s="49" customFormat="1" ht="15.75" thickBot="1">
      <c r="B21" s="82" t="s">
        <v>33</v>
      </c>
      <c r="C21" s="83"/>
      <c r="D21" s="96"/>
      <c r="E21" s="84"/>
      <c r="F21" s="85">
        <f ca="1" t="shared" si="0"/>
        <v>0</v>
      </c>
      <c r="G21" s="86">
        <f ca="1" t="shared" si="1"/>
        <v>0</v>
      </c>
      <c r="I21" s="73"/>
    </row>
    <row r="22" spans="2:7" s="49" customFormat="1" ht="30" customHeight="1">
      <c r="B22" s="59" t="s">
        <v>34</v>
      </c>
      <c r="C22" s="60"/>
      <c r="D22" s="60"/>
      <c r="E22" s="60"/>
      <c r="F22" s="60"/>
      <c r="G22" s="61">
        <f ca="1">SUM(G14:G21)</f>
        <v>0</v>
      </c>
    </row>
    <row r="23" spans="2:7" s="49" customFormat="1" ht="30" customHeight="1">
      <c r="B23" s="62" t="s">
        <v>35</v>
      </c>
      <c r="G23" s="63">
        <f ca="1">G22*5</f>
        <v>0</v>
      </c>
    </row>
    <row r="24" spans="2:7" s="49" customFormat="1" ht="30" customHeight="1" thickBot="1">
      <c r="B24" s="64" t="s">
        <v>36</v>
      </c>
      <c r="C24" s="65"/>
      <c r="D24" s="66">
        <f>'Nabídková cena'!D8</f>
        <v>4</v>
      </c>
      <c r="E24" s="67"/>
      <c r="F24" s="68"/>
      <c r="G24" s="69">
        <f ca="1">SUM(G23*D24)</f>
        <v>0</v>
      </c>
    </row>
  </sheetData>
  <mergeCells count="5">
    <mergeCell ref="B1:C1"/>
    <mergeCell ref="B2:C2"/>
    <mergeCell ref="E9:G9"/>
    <mergeCell ref="H9:I9"/>
    <mergeCell ref="E11:G12"/>
  </mergeCells>
  <printOptions/>
  <pageMargins left="0.15748031496062992" right="0.196850393700787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ihoskova</cp:lastModifiedBy>
  <cp:lastPrinted>2024-03-11T11:41:05Z</cp:lastPrinted>
  <dcterms:created xsi:type="dcterms:W3CDTF">2014-03-05T12:43:32Z</dcterms:created>
  <dcterms:modified xsi:type="dcterms:W3CDTF">2024-03-25T13:23:15Z</dcterms:modified>
  <cp:category/>
  <cp:version/>
  <cp:contentType/>
  <cp:contentStatus/>
  <cp:revision>1</cp:revision>
</cp:coreProperties>
</file>