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cena'!$B$1:$V$13</definedName>
  </definedNames>
  <calcPr calcId="191029"/>
  <extLst/>
</workbook>
</file>

<file path=xl/sharedStrings.xml><?xml version="1.0" encoding="utf-8"?>
<sst xmlns="http://schemas.openxmlformats.org/spreadsheetml/2006/main" count="73" uniqueCount="66">
  <si>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</si>
  <si>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</si>
  <si>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</si>
  <si>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</si>
  <si>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</si>
  <si>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</si>
  <si>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</si>
  <si>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</si>
  <si>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</si>
  <si>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</si>
  <si>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</si>
  <si>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</si>
  <si>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</si>
  <si>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</si>
  <si>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</si>
  <si>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</si>
  <si>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</si>
  <si>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</si>
  <si>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</si>
  <si>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</si>
  <si>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</si>
  <si>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</si>
  <si>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</si>
  <si>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</si>
  <si>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</si>
  <si>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</si>
  <si>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</si>
  <si>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</si>
  <si>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</si>
  <si>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</si>
  <si>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</si>
  <si>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</si>
  <si>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</si>
  <si>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</si>
  <si>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</si>
  <si>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</si>
  <si>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</si>
  <si>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</si>
  <si>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</si>
  <si>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</si>
  <si>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</si>
  <si>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</si>
  <si>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</si>
  <si>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</si>
  <si>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</si>
  <si>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</si>
  <si>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</si>
  <si>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</si>
  <si>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</si>
  <si>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</si>
  <si>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</si>
  <si>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</si>
  <si>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Samostatná faktura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</si>
  <si>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</si>
  <si>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Tiskárny, kopírky, multifunkce II. 005 - 2024 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</si>
  <si>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</si>
  <si>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</si>
  <si>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 NPO_ZČU_MSMT-16584/2022
Specifický cíl A: Transformace formy a obsahu VŠ vzdělávání 
Specifický cíl A3: Tvorba nových profesně zaměřených studijních programů</t>
  </si>
  <si>
    <t>21 dní</t>
  </si>
  <si>
    <t>Ing. Pavel Mičke,
Tel.: 725 925 252,
37763 6003</t>
  </si>
  <si>
    <t>Veleslavínova 42,
301 00 Plzeň,
Fakulta pedagogická - Děkanát,
3. NP - místnost VC 314</t>
  </si>
  <si>
    <t>Včetně dodání a vynesení do 3.NP.</t>
  </si>
  <si>
    <t>Multifunkční čb laserová tiskárna A4</t>
  </si>
  <si>
    <t>V případě, že se dodavatel při předání zboží na některá uvedená tel. čísla nedovolá, bude v takovém případě volat tel. 377 631 320.</t>
  </si>
  <si>
    <t>Multifunkční černobílá laserová tiskárna A4 - kopírka + skener.
Rozlišení tisku min. 1200 x 1200 dpi.
Automatický oboustranný tisk - duplex.
Rozlišení skeneru min. 600 dpi.
Podavač skeneru DADF.
Velikost operační paměti min. 1 GB.
Velikost úložistě min. 4 GB eMMC.
Udávaná maximální rychlost až 40 stran za minutu (A4).
Doba tisku první strany (čb tisk) max. 5 s.
Dotykový LCD.
Měsíční vytížení až 4000 stran.
Konektory: USB, Ethernet.
Spotřeba do 600W.
Max. rozměry 400 (výška) x 450 (šířka) × 500 (hloubka) mm.
Hmotnost max. 17 kg.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</si>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</sst>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3" fontId="0" fillId="12" borderId="4" xfId="0" applyNumberForma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164" fontId="10" fillId="12" borderId="4" xfId="0" applyNumberFormat="1" applyFont="1" applyFill="1" applyBorder="1" applyAlignment="1">
      <alignment horizontal="right" vertical="center" indent="1"/>
    </xf>
    <xf numFmtId="0" fontId="0" fillId="12" borderId="4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6" fillId="0" borderId="0" xfId="21" applyFont="1" applyAlignment="1">
      <alignment horizontal="left" vertical="center" wrapText="1"/>
      <protection/>
    </xf>
    <xf numFmtId="0" fontId="6" fillId="0" borderId="0" xfId="21" applyFont="1" applyAlignment="1">
      <alignment horizontal="left" vertical="center" wrapText="1"/>
      <protection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/>
    </xf>
    <xf numFmtId="4" fontId="13" fillId="7" borderId="34" xfId="0" applyNumberFormat="1" applyFont="1" applyFill="1" applyBorder="1" applyAlignment="1">
      <alignment horizontal="center" vertical="center"/>
    </xf>
    <xf numFmtId="4" fontId="13" fillId="7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7"/>
  <sheetViews>
    <sheetView tabSelected="1" zoomScale="77" zoomScaleNormal="77" workbookViewId="0" topLeftCell="A3">
      <selection activeCell="O8" sqref="O8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3" customWidth="1"/>
    <col min="4" max="4" width="9.7109375" style="39" bestFit="1" customWidth="1"/>
    <col min="5" max="5" width="9.00390625" style="2" bestFit="1" customWidth="1"/>
    <col min="6" max="6" width="83.140625" style="3" customWidth="1"/>
    <col min="7" max="7" width="30.28125" style="4" bestFit="1" customWidth="1"/>
    <col min="8" max="8" width="27.00390625" style="4" customWidth="1"/>
    <col min="9" max="9" width="23.57421875" style="3" bestFit="1" customWidth="1"/>
    <col min="10" max="10" width="19.28125" style="3" bestFit="1" customWidth="1"/>
    <col min="11" max="11" width="70.8515625" style="0" customWidth="1"/>
    <col min="12" max="12" width="35.140625" style="0" customWidth="1"/>
    <col min="13" max="13" width="21.7109375" style="0" customWidth="1"/>
    <col min="14" max="14" width="33.140625" style="3" customWidth="1"/>
    <col min="15" max="15" width="28.140625" style="4" customWidth="1"/>
    <col min="16" max="16" width="17.710937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5.8515625" style="5" customWidth="1"/>
  </cols>
  <sheetData>
    <row r="1" spans="2:4" ht="15.75">
      <c r="B1" s="121" t="s">
        <v>50</v>
      </c>
      <c r="C1" s="122"/>
      <c r="D1" s="122"/>
    </row>
    <row r="2" spans="2:7" ht="18" customHeight="1">
      <c r="B2" s="121" t="s">
        <v>54</v>
      </c>
      <c r="C2" s="121"/>
      <c r="D2" s="121"/>
      <c r="G2" s="98"/>
    </row>
    <row r="3" spans="4:22" ht="43.5" customHeight="1">
      <c r="D3" s="2"/>
      <c r="G3" s="128"/>
      <c r="H3" s="128"/>
      <c r="I3" s="128"/>
      <c r="J3" s="128"/>
      <c r="K3" s="128"/>
      <c r="L3" s="128"/>
      <c r="M3" s="128"/>
      <c r="N3" s="128"/>
      <c r="O3" s="128"/>
      <c r="P3" s="3"/>
      <c r="T3" s="6"/>
      <c r="U3" s="7"/>
      <c r="V3" s="8"/>
    </row>
    <row r="4" spans="2:22" ht="43.5" customHeight="1">
      <c r="B4" s="13"/>
      <c r="C4" s="9" t="s">
        <v>0</v>
      </c>
      <c r="D4" s="113"/>
      <c r="E4" s="113"/>
      <c r="F4" s="113"/>
      <c r="G4" s="128"/>
      <c r="H4" s="128"/>
      <c r="I4" s="128"/>
      <c r="J4" s="128"/>
      <c r="K4" s="128"/>
      <c r="L4" s="128"/>
      <c r="M4" s="128"/>
      <c r="N4" s="128"/>
      <c r="O4" s="128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39</v>
      </c>
      <c r="D7" s="21" t="s">
        <v>4</v>
      </c>
      <c r="E7" s="21" t="s">
        <v>40</v>
      </c>
      <c r="F7" s="21" t="s">
        <v>51</v>
      </c>
      <c r="G7" s="22" t="s">
        <v>5</v>
      </c>
      <c r="H7" s="22" t="s">
        <v>15</v>
      </c>
      <c r="I7" s="21" t="s">
        <v>41</v>
      </c>
      <c r="J7" s="21" t="s">
        <v>42</v>
      </c>
      <c r="K7" s="21" t="s">
        <v>56</v>
      </c>
      <c r="L7" s="21" t="s">
        <v>43</v>
      </c>
      <c r="M7" s="114" t="s">
        <v>44</v>
      </c>
      <c r="N7" s="21" t="s">
        <v>45</v>
      </c>
      <c r="O7" s="21" t="s">
        <v>53</v>
      </c>
      <c r="P7" s="21" t="s">
        <v>46</v>
      </c>
      <c r="Q7" s="21" t="s">
        <v>6</v>
      </c>
      <c r="R7" s="23" t="s">
        <v>7</v>
      </c>
      <c r="S7" s="114" t="s">
        <v>8</v>
      </c>
      <c r="T7" s="114" t="s">
        <v>9</v>
      </c>
      <c r="U7" s="21" t="s">
        <v>47</v>
      </c>
      <c r="V7" s="21" t="s">
        <v>48</v>
      </c>
    </row>
    <row r="8" spans="1:22" ht="284.25" customHeight="1" thickBot="1" thickTop="1">
      <c r="A8" s="24"/>
      <c r="B8" s="99">
        <v>1</v>
      </c>
      <c r="C8" s="115" t="s">
        <v>62</v>
      </c>
      <c r="D8" s="101">
        <v>2</v>
      </c>
      <c r="E8" s="102" t="s">
        <v>49</v>
      </c>
      <c r="F8" s="112" t="s">
        <v>64</v>
      </c>
      <c r="G8" s="143"/>
      <c r="H8" s="109" t="s">
        <v>65</v>
      </c>
      <c r="I8" s="100" t="s">
        <v>52</v>
      </c>
      <c r="J8" s="103" t="s">
        <v>55</v>
      </c>
      <c r="K8" s="104" t="s">
        <v>57</v>
      </c>
      <c r="L8" s="110" t="s">
        <v>61</v>
      </c>
      <c r="M8" s="110" t="s">
        <v>59</v>
      </c>
      <c r="N8" s="110" t="s">
        <v>60</v>
      </c>
      <c r="O8" s="105" t="s">
        <v>58</v>
      </c>
      <c r="P8" s="106">
        <f>D8*Q8</f>
        <v>25800</v>
      </c>
      <c r="Q8" s="111">
        <v>12900</v>
      </c>
      <c r="R8" s="142"/>
      <c r="S8" s="107">
        <f>D8*R8</f>
        <v>0</v>
      </c>
      <c r="T8" s="108" t="str">
        <f>IF(ISNUMBER(R8),IF(R8&gt;Q8,"NEVYHOVUJE","VYHOVUJE")," ")</f>
        <v xml:space="preserve"> </v>
      </c>
      <c r="U8" s="102"/>
      <c r="V8" s="102" t="s">
        <v>13</v>
      </c>
    </row>
    <row r="9" spans="3:19" ht="16.5" thickBot="1" thickTop="1">
      <c r="C9"/>
      <c r="D9"/>
      <c r="E9"/>
      <c r="F9"/>
      <c r="G9" s="25"/>
      <c r="H9"/>
      <c r="I9"/>
      <c r="J9"/>
      <c r="N9"/>
      <c r="O9"/>
      <c r="P9" s="27"/>
      <c r="S9" s="57"/>
    </row>
    <row r="10" spans="2:22" ht="60.75" customHeight="1" thickBot="1" thickTop="1">
      <c r="B10" s="123" t="s">
        <v>10</v>
      </c>
      <c r="C10" s="123"/>
      <c r="D10" s="123"/>
      <c r="E10" s="123"/>
      <c r="F10" s="123"/>
      <c r="G10" s="123"/>
      <c r="H10" s="123"/>
      <c r="I10" s="123"/>
      <c r="J10" s="26"/>
      <c r="K10" s="26"/>
      <c r="L10" s="11"/>
      <c r="M10" s="11"/>
      <c r="N10" s="11"/>
      <c r="O10" s="27"/>
      <c r="P10" s="27"/>
      <c r="Q10" s="28" t="s">
        <v>11</v>
      </c>
      <c r="R10" s="124" t="s">
        <v>12</v>
      </c>
      <c r="S10" s="125"/>
      <c r="T10" s="126"/>
      <c r="V10" s="29"/>
    </row>
    <row r="11" spans="2:20" ht="33" customHeight="1" thickBot="1" thickTop="1">
      <c r="B11" s="127" t="s">
        <v>14</v>
      </c>
      <c r="C11" s="127"/>
      <c r="D11" s="127"/>
      <c r="E11" s="127"/>
      <c r="F11" s="127"/>
      <c r="G11" s="127"/>
      <c r="H11" s="30"/>
      <c r="I11" s="30"/>
      <c r="J11" s="30"/>
      <c r="L11" s="31"/>
      <c r="M11" s="31"/>
      <c r="N11" s="31"/>
      <c r="O11" s="32"/>
      <c r="P11" s="32"/>
      <c r="Q11" s="33">
        <f>SUM(P8:P8)</f>
        <v>25800</v>
      </c>
      <c r="R11" s="118">
        <f>SUM(S8:S8)</f>
        <v>0</v>
      </c>
      <c r="S11" s="119"/>
      <c r="T11" s="120"/>
    </row>
    <row r="12" spans="2:14" ht="18.6" customHeight="1" thickTop="1">
      <c r="B12" s="34"/>
      <c r="C12" s="35"/>
      <c r="D12" s="36"/>
      <c r="E12" s="35"/>
      <c r="F12" s="35"/>
      <c r="G12" s="37"/>
      <c r="H12" s="37"/>
      <c r="I12" s="37"/>
      <c r="J12" s="37"/>
      <c r="N12"/>
    </row>
    <row r="13" spans="2:14" ht="18.6" customHeight="1">
      <c r="B13" s="116" t="s">
        <v>63</v>
      </c>
      <c r="C13" s="117"/>
      <c r="D13" s="117"/>
      <c r="E13" s="117"/>
      <c r="F13" s="117"/>
      <c r="G13" s="117"/>
      <c r="H13" s="117"/>
      <c r="I13" s="117"/>
      <c r="J13"/>
      <c r="N13"/>
    </row>
    <row r="14" spans="2:14" ht="18.6" customHeight="1">
      <c r="B14" s="38"/>
      <c r="C14" s="38"/>
      <c r="D14" s="38"/>
      <c r="E14" s="38"/>
      <c r="F14" s="38"/>
      <c r="I14"/>
      <c r="J14"/>
      <c r="N14"/>
    </row>
    <row r="15" spans="3:14" ht="18.6" customHeight="1">
      <c r="C15"/>
      <c r="E15"/>
      <c r="F15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5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ht="15"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</sheetData>
  <sheetProtection algorithmName="SHA-512" hashValue="yawv4mrQ7APATpYGBm1HXmdt8bkHBV410BGMrOC/6SO8VLxVbDycnTPn2bibWcDUt59cHr3JbBDTO0crh7FlXQ==" saltValue="Q2BAvOO82O9KamcHS+lOng==" spinCount="100000" sheet="1" objects="1" scenarios="1"/>
  <mergeCells count="8">
    <mergeCell ref="B13:I13"/>
    <mergeCell ref="R11:T11"/>
    <mergeCell ref="B1:D1"/>
    <mergeCell ref="B10:I10"/>
    <mergeCell ref="R10:T10"/>
    <mergeCell ref="B11:G11"/>
    <mergeCell ref="B2:D2"/>
    <mergeCell ref="G3:O4"/>
  </mergeCells>
  <conditionalFormatting sqref="B8 D8">
    <cfRule type="containsBlanks" priority="74" dxfId="7">
      <formula>LEN(TRIM(B8))=0</formula>
    </cfRule>
  </conditionalFormatting>
  <conditionalFormatting sqref="B8">
    <cfRule type="cellIs" priority="69" dxfId="6" operator="greaterThanOrEqual">
      <formula>1</formula>
    </cfRule>
  </conditionalFormatting>
  <conditionalFormatting sqref="G8:H8 R8">
    <cfRule type="notContainsBlanks" priority="54" dxfId="5">
      <formula>LEN(TRIM(G8))&gt;0</formula>
    </cfRule>
    <cfRule type="containsBlanks" priority="56" dxfId="4">
      <formula>LEN(TRIM(G8))=0</formula>
    </cfRule>
  </conditionalFormatting>
  <conditionalFormatting sqref="G8:H8">
    <cfRule type="notContainsBlanks" priority="52" dxfId="3">
      <formula>LEN(TRIM(G8))&gt;0</formula>
    </cfRule>
  </conditionalFormatting>
  <conditionalFormatting sqref="R8">
    <cfRule type="notContainsBlanks" priority="19" dxfId="2">
      <formula>LEN(TRIM(R8))&gt;0</formula>
    </cfRule>
  </conditionalFormatting>
  <conditionalFormatting sqref="T8">
    <cfRule type="cellIs" priority="65" dxfId="1" operator="equal">
      <formula>"NEVYHOVUJE"</formula>
    </cfRule>
    <cfRule type="cellIs" priority="66" dxfId="0" operator="equal">
      <formula>"VYHOVUJE"</formula>
    </cfRule>
  </conditionalFormatting>
  <dataValidations count="3">
    <dataValidation type="list" showInputMessage="1" showErrorMessage="1" sqref="E8">
      <formula1>"ks,bal,sada,"</formula1>
    </dataValidation>
    <dataValidation type="list" allowBlank="1" showInputMessage="1" showErrorMessage="1" sqref="J8">
      <formula1>"ANO,NE"</formula1>
    </dataValidation>
    <dataValidation type="list" allowBlank="1" showInputMessage="1" showErrorMessage="1" sqref="V8">
      <formula1>#REF!</formula1>
    </dataValidation>
  </dataValidations>
  <printOptions/>
  <pageMargins left="0.18" right="0.18" top="0.63" bottom="0.7874015748031497" header="0.31496062992125984" footer="0.31496062992125984"/>
  <pageSetup fitToHeight="1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sheetPr>
    <pageSetUpPr fitToPage="1"/>
  </sheetPr>
  <dimension ref="B1:M24"/>
  <sheetViews>
    <sheetView workbookViewId="0" topLeftCell="A1">
      <selection activeCell="E11" sqref="E11:G12"/>
    </sheetView>
  </sheetViews>
  <sheetFormatPr defaultColWidth="9.140625" defaultRowHeight="15"/>
  <cols>
    <col min="1" max="1" width="1.57421875" style="0" customWidth="1"/>
    <col min="2" max="2" width="28.2812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29" t="s">
        <v>37</v>
      </c>
      <c r="C1" s="129"/>
      <c r="D1" s="55"/>
    </row>
    <row r="2" spans="2:3" ht="15">
      <c r="B2" s="130" t="str">
        <f>'Nabídková cena'!B2:D2</f>
        <v xml:space="preserve">Tiskárny, kopírky, multifunkce II. 005 - 2024 </v>
      </c>
      <c r="C2" s="130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38</v>
      </c>
      <c r="C9" s="54">
        <f>'Nabídková cena'!R11</f>
        <v>0</v>
      </c>
      <c r="E9" s="131" t="s">
        <v>16</v>
      </c>
      <c r="F9" s="132"/>
      <c r="G9" s="133"/>
      <c r="H9" s="134">
        <f ca="1">SUM(C9+G24)</f>
        <v>0</v>
      </c>
      <c r="I9" s="135"/>
    </row>
    <row r="10" spans="2:3" ht="15.75" thickBot="1">
      <c r="B10" s="44"/>
      <c r="C10" s="45"/>
    </row>
    <row r="11" spans="2:7" s="49" customFormat="1" ht="30.75" thickBot="1">
      <c r="B11" s="46" t="s">
        <v>17</v>
      </c>
      <c r="C11" s="47" t="s">
        <v>5</v>
      </c>
      <c r="D11" s="48" t="s">
        <v>18</v>
      </c>
      <c r="E11" s="136"/>
      <c r="F11" s="137"/>
      <c r="G11" s="138"/>
    </row>
    <row r="12" spans="2:7" s="49" customFormat="1" ht="27" customHeight="1" thickBot="1">
      <c r="B12" s="87" t="s">
        <v>19</v>
      </c>
      <c r="C12" s="89">
        <f>'Nabídková cena'!G8</f>
        <v>0</v>
      </c>
      <c r="D12" s="88">
        <v>4000</v>
      </c>
      <c r="E12" s="139"/>
      <c r="F12" s="140"/>
      <c r="G12" s="141"/>
    </row>
    <row r="13" spans="2:13" s="49" customFormat="1" ht="40.5" customHeight="1" thickBot="1">
      <c r="B13" s="50" t="s">
        <v>20</v>
      </c>
      <c r="C13" s="47" t="s">
        <v>21</v>
      </c>
      <c r="D13" s="47" t="s">
        <v>22</v>
      </c>
      <c r="E13" s="47" t="s">
        <v>23</v>
      </c>
      <c r="F13" s="47" t="s">
        <v>24</v>
      </c>
      <c r="G13" s="51" t="s">
        <v>25</v>
      </c>
      <c r="I13" s="52" t="s">
        <v>26</v>
      </c>
      <c r="M13" s="53"/>
    </row>
    <row r="14" spans="2:9" s="49" customFormat="1" ht="15">
      <c r="B14" s="70" t="s">
        <v>27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28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29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30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31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32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33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33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30" customHeight="1">
      <c r="B22" s="59" t="s">
        <v>34</v>
      </c>
      <c r="C22" s="60"/>
      <c r="D22" s="60"/>
      <c r="E22" s="60"/>
      <c r="F22" s="60"/>
      <c r="G22" s="61">
        <f ca="1">SUM(G14:G21)</f>
        <v>0</v>
      </c>
    </row>
    <row r="23" spans="2:7" s="49" customFormat="1" ht="30" customHeight="1">
      <c r="B23" s="62" t="s">
        <v>35</v>
      </c>
      <c r="G23" s="63">
        <f ca="1">G22*5</f>
        <v>0</v>
      </c>
    </row>
    <row r="24" spans="2:7" s="49" customFormat="1" ht="30" customHeight="1" thickBot="1">
      <c r="B24" s="64" t="s">
        <v>36</v>
      </c>
      <c r="C24" s="65"/>
      <c r="D24" s="66">
        <f>'Nabídková cena'!D8</f>
        <v>2</v>
      </c>
      <c r="E24" s="67"/>
      <c r="F24" s="68"/>
      <c r="G24" s="69">
        <f ca="1">SUM(G23*D24)</f>
        <v>0</v>
      </c>
    </row>
  </sheetData>
  <mergeCells count="5">
    <mergeCell ref="B1:C1"/>
    <mergeCell ref="B2:C2"/>
    <mergeCell ref="E9:G9"/>
    <mergeCell ref="H9:I9"/>
    <mergeCell ref="E11:G12"/>
  </mergeCell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2024-02-06T13:12:34Z</cp:lastPrinted>
  <dcterms:created xsi:type="dcterms:W3CDTF">2014-03-05T12:43:32Z</dcterms:created>
  <dcterms:modified xsi:type="dcterms:W3CDTF">2024-03-25T13:32:16Z</dcterms:modified>
  <cp:category/>
  <cp:version/>
  <cp:contentType/>
  <cp:contentStatus/>
  <cp:revision>1</cp:revision>
</cp:coreProperties>
</file>