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<sst xmlns="http://schemas.openxmlformats.org/spreadsheetml/2006/main" count="80" uniqueCount="62">
  <si>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</si>
  <si>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</si>
  <si>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</si>
  <si>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</si>
  <si>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</si>
  <si>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</si>
  <si>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</si>
  <si>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</si>
  <si>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</si>
  <si>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</si>
  <si>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</si>
  <si>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</si>
  <si>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30231000-7 - Počítačové monitory a konzoly</t>
  </si>
  <si>
    <t xml:space="preserve">30233132-5 - Diskové jednotky 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</si>
  <si>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</si>
  <si>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</si>
  <si>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</si>
  <si>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</si>
  <si>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</si>
  <si>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</si>
  <si>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</si>
  <si>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</si>
  <si>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</si>
  <si>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</si>
  <si>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</si>
  <si>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</si>
  <si>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</si>
  <si>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</si>
  <si>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</si>
  <si>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</si>
  <si>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</si>
  <si>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</si>
  <si>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</si>
  <si>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</si>
  <si>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</si>
  <si>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</si>
  <si>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</si>
  <si>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</si>
  <si>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</si>
  <si>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21 dní</t>
  </si>
  <si>
    <t xml:space="preserve">Příloha č. 2 Kupní smlouvy - technická specifikace
Výpočetní technika (III.) 040 - 2024 </t>
  </si>
  <si>
    <t>Myš bezdrátová</t>
  </si>
  <si>
    <t>Klávesnice bezdrátová</t>
  </si>
  <si>
    <t>Dokovací stanice k NB</t>
  </si>
  <si>
    <t>Pevný disk</t>
  </si>
  <si>
    <t>NVMe disk</t>
  </si>
  <si>
    <t>Podstavec (stojan) pro notebook</t>
  </si>
  <si>
    <t>Národní plán obnovy pro oblast vysokých škol pro roky 2022-2024
Registrační číslo projektu:  NPO_ZČU_MSMT-16584/2022
Specifický cíl C: Společné projekty vysokých škol
Specifický cíl C3: Digitalizace činností přímo souvisejících se zajištěním vzdělávací činnosti a administrativních úkonů spojených se studijní agendou</t>
  </si>
  <si>
    <t>Ing. Petr Jiroušek,
Tel.: 37763 2813,
608 262 747</t>
  </si>
  <si>
    <t>Univerzitní 20,
301 00 Plzeň,
Centrum informatizace a výpočetní techniky - Odbor informačních systémů,
místnost UI 301</t>
  </si>
  <si>
    <t>Rozhraní: Bluetooth.
Baterie: Integrovaná, nabíjení skrze USB-C, výdrž min. 70 dnů.
Kolečko: 2x (horizontální a vertikální posuv), se setrvačníkem u vertikálního posuvu.
Provedení: pro praváky, ergonomická.
Kompatibilita: Windows 10, Windows 11, MacOS, Linux.
Citlivost: min. 8000 DPI.
Technologie: Laserová.
Počet tlačítek: alespoň 7x.
Barva: šedá.</t>
  </si>
  <si>
    <t>Rozhraní: Bluetooth.
Baterie: Integrovaná, nabíjení skrze USB-C.
Formát: Standardní.
Technologie: Membránová.
Typ kláves: Nízkoprofilové.
Kompatibilita: MacOS.
Barva: bílá/šedá/stříbrná.
Numerická klávesnice: ANO.
Včetně Touch ID.
Lokalizace: česká.</t>
  </si>
  <si>
    <t>4K monitor 27" k počítači</t>
  </si>
  <si>
    <t>Velikost úhlopříčky 27", rozlišení min. UHD 3840 x 2160, typ panelu IPS, povrch displeje matný nebo s úpravou proti odleskům, horizontální úhel pohledu minimálně 178°, vertikální úhel pohledu minimálně 178°, jas minimálně 350 cd/m2, doba odezvy (GTG) maximálně 5 ms, minimálně 100% pokrytí barevné prostoru sRGB a Rec. 709, nativní kontrast 1300:1, zpráva o kalibraci monitoru.
Další požadované vlastnosti/technologie panelu:
- redukce modré složky v podsvícení (Blue light reduction),
- technologie eliminující blikání monitoru (Flicker-free),
- HDR10,
- přepínač KVM,
- MST,
- úprava jasu na základě okolního světla,
- integrovaný zdroj napájení,
- otočení na výšku (pivot),
- integrovaný reproduktor,
- energetický štítek F nebo G,
- výškově nastavitelný.
Porty:
- minimálně 2x DisplayPort v1.4 z toho jeden pro MST,
- minimálně 1x HDMI v 2.0,
- minimálně 1x MiniDisplayPort v1.4,
- minimálně 2x USB typu B,
- minimálně 4x USB 3.1.</t>
  </si>
  <si>
    <r>
      <rPr>
        <b/>
        <sz val="11"/>
        <color theme="1"/>
        <rFont val="Calibri"/>
        <family val="2"/>
        <scheme val="minor"/>
      </rPr>
      <t xml:space="preserve">Kompatibilní s NB Lenovo ThinkPad T16 Gen 1.
</t>
    </r>
    <r>
      <rPr>
        <sz val="11"/>
        <color theme="1"/>
        <rFont val="Calibri"/>
        <family val="2"/>
        <scheme val="minor"/>
      </rPr>
      <t>Nejméně 1x DisplayPort 1.4,
nejméně 1 x HDMI 2.1,
nejméně 2 x USB-A 3.2 Gen 1,
nejméně 2 x USB-C,
RJ-45 gigabitový,
audio konektor jack 3.5,
nabíjecí port: DC-IN,
1x napájecí adaptér, 1x napájecí kabel s českou / EU vidlicí.</t>
    </r>
  </si>
  <si>
    <r>
      <rPr>
        <b/>
        <sz val="11"/>
        <color theme="1"/>
        <rFont val="Calibri"/>
        <family val="2"/>
        <scheme val="minor"/>
      </rPr>
      <t>Kompatibilní s HP Probook 450 G6 6HL99EA</t>
    </r>
    <r>
      <rPr>
        <sz val="11"/>
        <color theme="1"/>
        <rFont val="Calibri"/>
        <family val="2"/>
        <scheme val="minor"/>
      </rPr>
      <t xml:space="preserve">
Rozhraní: USB-C s podporou Power Delivery (PD).
Video výstupy: Minimálně 2x HDMI nebo kombinace HDMI a DisplayPort. 
Podpora 4K pro dvě obrazovky a 5K pro jednu obrazovku, při obnovací frekvenci 60 Hz.
USB porty: Minimálně 4x USB-A 3.0 a minimálně 2x USB-C.
Ethernet: Gigabitový LAN port.
Audio: Audio jack pro sluchátka/mikrofon.
Napájení: Podpora Power Delivery pro nabíjení notebooku přes USB-C (minimálně 65 W).
Podpora OS: Kompatibilní s MS Windows 10, 11 a Mac OS.
Materiál a design: Kompaktní provedení, vhodné pro použití v kanceláři.
Dodávané příslušenství: USB-C kabel pro připojení k notebooku, napájecí adaptér (stanice musí být „vybalit a používat“ - bez nutnosti shánění dalšího příslušenství).</t>
    </r>
  </si>
  <si>
    <t>Typ disku: Interní HDD (Hard Disk Drive).
Kapacita: 4 TB.
Vyrovnávací paměť: minimálně 256 MB.
Rozhraní: SATA III (6 Gb/s).
Velikost: 3.5 palce.
Otáčky: minimálně 5400 RPM.
Provozní zátěž: Až 180 TB/rok.
Určení: Pro NAS (Network Attached Storage) systémy nebo pro zátěžové aplikace.
Technologie: NASware pro lepší kompatibilitu v NAS systémech.</t>
  </si>
  <si>
    <t>Kapacita alespoň 500GB.
Formát M.2 2230/2280.
Rozhraní PCIe 4.0.
Rychlost čtení alespoň 6000 MB/s.
Rychlost zápisu alespoň 3000 MB/s.
Rychlost náhodného čtení alespoň 400 000 IOPS.
Rychlost náhodného zápisu alespoň 700 000 IOPS.
Životnost alespoň 300 TBW.</t>
  </si>
  <si>
    <t>Typ produktu: Podstavec/stojan pro notebooky.
Kompatibilita: Pro zařízení s úhlopříčkou 10 až 16 palců.
Materiál: Kov (hliník nebo podobný kov s vysokou pevností a nízkou hmotností).
Design: Ergonomický design s možností nastavení výšky nebo úhlu.
Povrchová úprava: Protiskluzové podložky nebo gumové prvky pro zajištění stability zařízení.
Barva: Stříbrná nebo šedá.
Další funkce: Provedení s otvory pro lepší odvádění tepla nebo s prostorem pro organizaci kabelů.
Nosnost: alespoň 7 kg.</t>
  </si>
  <si>
    <t>Záruka na celou sestavu "Next Business Day On-Site" nejméně 3 roky.
Záruka na RAM nejméně 120 měsíců.
Záruka na SSD disk interní  nejméně 60 měsíců nebo minimálně 600 zapsaných TB dat.
Montáž včetně veškeré potřebné kabeláže.</t>
  </si>
  <si>
    <t>Počítač typ PC stanice, 1x HDD, 2x SSD, bez OS</t>
  </si>
  <si>
    <r>
      <t xml:space="preserve">Popis viz </t>
    </r>
    <r>
      <rPr>
        <sz val="11"/>
        <color rgb="FFFF0000"/>
        <rFont val="Calibri"/>
        <family val="2"/>
        <scheme val="minor"/>
      </rPr>
      <t>Příloha č. 3 Kupní smlouvy - technická specifikace PC stanice_VT (III.)-040-2024_NOVA.pdf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</si>
</sst>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164" fontId="5" fillId="5" borderId="11" xfId="0" applyNumberFormat="1" applyFont="1" applyFill="1" applyBorder="1" applyAlignment="1">
      <alignment horizontal="right" vertical="center" indent="1"/>
    </xf>
    <xf numFmtId="0" fontId="14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zoomScale="44" zoomScaleNormal="44" workbookViewId="0" topLeftCell="D1">
      <selection activeCell="J1" sqref="J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8.00390625" style="1" customWidth="1"/>
    <col min="4" max="4" width="12.28125" style="2" customWidth="1"/>
    <col min="5" max="5" width="10.57421875" style="3" customWidth="1"/>
    <col min="6" max="6" width="121.00390625" style="1" customWidth="1"/>
    <col min="7" max="7" width="35.57421875" style="4" customWidth="1"/>
    <col min="8" max="8" width="23.421875" style="4" customWidth="1"/>
    <col min="9" max="9" width="19.421875" style="4" customWidth="1"/>
    <col min="10" max="10" width="16.140625" style="1" customWidth="1"/>
    <col min="11" max="11" width="64.140625" style="0" customWidth="1"/>
    <col min="12" max="12" width="50.7109375" style="0" customWidth="1"/>
    <col min="13" max="13" width="23.4218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85" t="s">
        <v>40</v>
      </c>
      <c r="C1" s="86"/>
      <c r="D1" s="86"/>
      <c r="E1"/>
      <c r="G1" s="41"/>
      <c r="V1"/>
    </row>
    <row r="2" spans="3:22" ht="78" customHeight="1">
      <c r="C2"/>
      <c r="D2" s="9"/>
      <c r="E2" s="10"/>
      <c r="G2" s="89"/>
      <c r="H2" s="90"/>
      <c r="I2" s="90"/>
      <c r="J2" s="90"/>
      <c r="K2" s="90"/>
      <c r="L2" s="90"/>
      <c r="M2" s="90"/>
      <c r="N2" s="9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90"/>
      <c r="H3" s="90"/>
      <c r="I3" s="90"/>
      <c r="J3" s="90"/>
      <c r="K3" s="90"/>
      <c r="L3" s="90"/>
      <c r="M3" s="90"/>
      <c r="N3" s="9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7" t="s">
        <v>2</v>
      </c>
      <c r="H5" s="8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28</v>
      </c>
      <c r="H6" s="38" t="s">
        <v>29</v>
      </c>
      <c r="I6" s="33" t="s">
        <v>20</v>
      </c>
      <c r="J6" s="32" t="s">
        <v>21</v>
      </c>
      <c r="K6" s="32" t="s">
        <v>38</v>
      </c>
      <c r="L6" s="34" t="s">
        <v>22</v>
      </c>
      <c r="M6" s="35" t="s">
        <v>23</v>
      </c>
      <c r="N6" s="34" t="s">
        <v>24</v>
      </c>
      <c r="O6" s="32" t="s">
        <v>33</v>
      </c>
      <c r="P6" s="34" t="s">
        <v>25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26</v>
      </c>
      <c r="V6" s="34" t="s">
        <v>27</v>
      </c>
    </row>
    <row r="7" spans="1:22" ht="170.25" customHeight="1" thickBot="1" thickTop="1">
      <c r="A7" s="20"/>
      <c r="B7" s="42">
        <v>1</v>
      </c>
      <c r="C7" s="43" t="s">
        <v>60</v>
      </c>
      <c r="D7" s="44">
        <v>2</v>
      </c>
      <c r="E7" s="45" t="s">
        <v>32</v>
      </c>
      <c r="F7" s="74" t="s">
        <v>61</v>
      </c>
      <c r="G7" s="117"/>
      <c r="H7" s="76" t="s">
        <v>34</v>
      </c>
      <c r="I7" s="94" t="s">
        <v>36</v>
      </c>
      <c r="J7" s="79" t="s">
        <v>37</v>
      </c>
      <c r="K7" s="82" t="s">
        <v>47</v>
      </c>
      <c r="L7" s="61" t="s">
        <v>59</v>
      </c>
      <c r="M7" s="91" t="s">
        <v>48</v>
      </c>
      <c r="N7" s="91" t="s">
        <v>49</v>
      </c>
      <c r="O7" s="109" t="s">
        <v>39</v>
      </c>
      <c r="P7" s="46">
        <f>D7*Q7</f>
        <v>56000</v>
      </c>
      <c r="Q7" s="47">
        <v>28000</v>
      </c>
      <c r="R7" s="119"/>
      <c r="S7" s="48">
        <f>D7*R7</f>
        <v>0</v>
      </c>
      <c r="T7" s="49" t="str">
        <f aca="true" t="shared" si="0" ref="T7:T15">IF(ISNUMBER(R7),IF(R7&gt;Q7,"NEVYHOVUJE","VYHOVUJE")," ")</f>
        <v xml:space="preserve"> </v>
      </c>
      <c r="U7" s="112"/>
      <c r="V7" s="59" t="s">
        <v>11</v>
      </c>
    </row>
    <row r="8" spans="1:22" ht="153" customHeight="1" thickBot="1" thickTop="1">
      <c r="A8" s="20"/>
      <c r="B8" s="62">
        <v>2</v>
      </c>
      <c r="C8" s="63" t="s">
        <v>41</v>
      </c>
      <c r="D8" s="64">
        <v>1</v>
      </c>
      <c r="E8" s="65" t="s">
        <v>32</v>
      </c>
      <c r="F8" s="72" t="s">
        <v>50</v>
      </c>
      <c r="G8" s="117"/>
      <c r="H8" s="66" t="s">
        <v>34</v>
      </c>
      <c r="I8" s="95"/>
      <c r="J8" s="80"/>
      <c r="K8" s="83"/>
      <c r="L8" s="97"/>
      <c r="M8" s="92"/>
      <c r="N8" s="92"/>
      <c r="O8" s="110"/>
      <c r="P8" s="67">
        <f>D8*Q8</f>
        <v>2100</v>
      </c>
      <c r="Q8" s="68">
        <v>2100</v>
      </c>
      <c r="R8" s="119"/>
      <c r="S8" s="69">
        <f>D8*R8</f>
        <v>0</v>
      </c>
      <c r="T8" s="70" t="str">
        <f aca="true" t="shared" si="1" ref="T8:T14">IF(ISNUMBER(R8),IF(R8&gt;Q8,"NEVYHOVUJE","VYHOVUJE")," ")</f>
        <v xml:space="preserve"> </v>
      </c>
      <c r="U8" s="113"/>
      <c r="V8" s="71" t="s">
        <v>15</v>
      </c>
    </row>
    <row r="9" spans="1:22" ht="166.5" customHeight="1" thickBot="1" thickTop="1">
      <c r="A9" s="20"/>
      <c r="B9" s="62">
        <v>3</v>
      </c>
      <c r="C9" s="63" t="s">
        <v>42</v>
      </c>
      <c r="D9" s="64">
        <v>2</v>
      </c>
      <c r="E9" s="65" t="s">
        <v>32</v>
      </c>
      <c r="F9" s="72" t="s">
        <v>51</v>
      </c>
      <c r="G9" s="117"/>
      <c r="H9" s="66" t="s">
        <v>34</v>
      </c>
      <c r="I9" s="95"/>
      <c r="J9" s="80"/>
      <c r="K9" s="83"/>
      <c r="L9" s="98"/>
      <c r="M9" s="92"/>
      <c r="N9" s="92"/>
      <c r="O9" s="110"/>
      <c r="P9" s="67">
        <f>D9*Q9</f>
        <v>8200</v>
      </c>
      <c r="Q9" s="75">
        <v>4100</v>
      </c>
      <c r="R9" s="119"/>
      <c r="S9" s="69">
        <f>D9*R9</f>
        <v>0</v>
      </c>
      <c r="T9" s="70" t="str">
        <f t="shared" si="1"/>
        <v xml:space="preserve"> </v>
      </c>
      <c r="U9" s="113"/>
      <c r="V9" s="71" t="s">
        <v>16</v>
      </c>
    </row>
    <row r="10" spans="1:22" ht="409.5" customHeight="1" thickBot="1" thickTop="1">
      <c r="A10" s="20"/>
      <c r="B10" s="62">
        <v>4</v>
      </c>
      <c r="C10" s="63" t="s">
        <v>52</v>
      </c>
      <c r="D10" s="64">
        <v>2</v>
      </c>
      <c r="E10" s="65" t="s">
        <v>32</v>
      </c>
      <c r="F10" s="72" t="s">
        <v>53</v>
      </c>
      <c r="G10" s="117"/>
      <c r="H10" s="118"/>
      <c r="I10" s="95"/>
      <c r="J10" s="80"/>
      <c r="K10" s="83"/>
      <c r="L10" s="98"/>
      <c r="M10" s="92"/>
      <c r="N10" s="92"/>
      <c r="O10" s="110"/>
      <c r="P10" s="67">
        <f>D10*Q10</f>
        <v>22000</v>
      </c>
      <c r="Q10" s="68">
        <v>11000</v>
      </c>
      <c r="R10" s="119"/>
      <c r="S10" s="69">
        <f>D10*R10</f>
        <v>0</v>
      </c>
      <c r="T10" s="70" t="str">
        <f aca="true" t="shared" si="2" ref="T10:T13">IF(ISNUMBER(R10),IF(R10&gt;Q10,"NEVYHOVUJE","VYHOVUJE")," ")</f>
        <v xml:space="preserve"> </v>
      </c>
      <c r="U10" s="113"/>
      <c r="V10" s="71" t="s">
        <v>12</v>
      </c>
    </row>
    <row r="11" spans="1:22" ht="154.5" customHeight="1" thickBot="1" thickTop="1">
      <c r="A11" s="20"/>
      <c r="B11" s="62">
        <v>5</v>
      </c>
      <c r="C11" s="63" t="s">
        <v>43</v>
      </c>
      <c r="D11" s="64">
        <v>1</v>
      </c>
      <c r="E11" s="65" t="s">
        <v>32</v>
      </c>
      <c r="F11" s="72" t="s">
        <v>54</v>
      </c>
      <c r="G11" s="117"/>
      <c r="H11" s="66" t="s">
        <v>34</v>
      </c>
      <c r="I11" s="95"/>
      <c r="J11" s="80"/>
      <c r="K11" s="83"/>
      <c r="L11" s="98"/>
      <c r="M11" s="92"/>
      <c r="N11" s="92"/>
      <c r="O11" s="110"/>
      <c r="P11" s="67">
        <f>D11*Q11</f>
        <v>8000</v>
      </c>
      <c r="Q11" s="68">
        <v>8000</v>
      </c>
      <c r="R11" s="119"/>
      <c r="S11" s="69">
        <f>D11*R11</f>
        <v>0</v>
      </c>
      <c r="T11" s="70" t="str">
        <f t="shared" si="2"/>
        <v xml:space="preserve"> </v>
      </c>
      <c r="U11" s="113"/>
      <c r="V11" s="115" t="s">
        <v>14</v>
      </c>
    </row>
    <row r="12" spans="1:22" ht="213.75" customHeight="1" thickBot="1" thickTop="1">
      <c r="A12" s="20"/>
      <c r="B12" s="62">
        <v>6</v>
      </c>
      <c r="C12" s="63" t="s">
        <v>43</v>
      </c>
      <c r="D12" s="64">
        <v>1</v>
      </c>
      <c r="E12" s="65" t="s">
        <v>32</v>
      </c>
      <c r="F12" s="72" t="s">
        <v>55</v>
      </c>
      <c r="G12" s="117"/>
      <c r="H12" s="66" t="s">
        <v>34</v>
      </c>
      <c r="I12" s="95"/>
      <c r="J12" s="80"/>
      <c r="K12" s="83"/>
      <c r="L12" s="98"/>
      <c r="M12" s="92"/>
      <c r="N12" s="92"/>
      <c r="O12" s="110"/>
      <c r="P12" s="67">
        <f>D12*Q12</f>
        <v>7000</v>
      </c>
      <c r="Q12" s="68">
        <v>7000</v>
      </c>
      <c r="R12" s="119"/>
      <c r="S12" s="69">
        <f>D12*R12</f>
        <v>0</v>
      </c>
      <c r="T12" s="70" t="str">
        <f t="shared" si="2"/>
        <v xml:space="preserve"> </v>
      </c>
      <c r="U12" s="113"/>
      <c r="V12" s="116"/>
    </row>
    <row r="13" spans="1:22" ht="174" customHeight="1" thickBot="1" thickTop="1">
      <c r="A13" s="20"/>
      <c r="B13" s="62">
        <v>7</v>
      </c>
      <c r="C13" s="63" t="s">
        <v>44</v>
      </c>
      <c r="D13" s="64">
        <v>1</v>
      </c>
      <c r="E13" s="65" t="s">
        <v>32</v>
      </c>
      <c r="F13" s="72" t="s">
        <v>56</v>
      </c>
      <c r="G13" s="117"/>
      <c r="H13" s="66" t="s">
        <v>34</v>
      </c>
      <c r="I13" s="95"/>
      <c r="J13" s="80"/>
      <c r="K13" s="83"/>
      <c r="L13" s="98"/>
      <c r="M13" s="92"/>
      <c r="N13" s="92"/>
      <c r="O13" s="110"/>
      <c r="P13" s="67">
        <f>D13*Q13</f>
        <v>3000</v>
      </c>
      <c r="Q13" s="68">
        <v>3000</v>
      </c>
      <c r="R13" s="119"/>
      <c r="S13" s="69">
        <f>D13*R13</f>
        <v>0</v>
      </c>
      <c r="T13" s="70" t="str">
        <f t="shared" si="2"/>
        <v xml:space="preserve"> </v>
      </c>
      <c r="U13" s="113"/>
      <c r="V13" s="115" t="s">
        <v>13</v>
      </c>
    </row>
    <row r="14" spans="1:22" ht="141.75" customHeight="1" thickBot="1" thickTop="1">
      <c r="A14" s="20"/>
      <c r="B14" s="62">
        <v>8</v>
      </c>
      <c r="C14" s="63" t="s">
        <v>45</v>
      </c>
      <c r="D14" s="64">
        <v>1</v>
      </c>
      <c r="E14" s="65" t="s">
        <v>32</v>
      </c>
      <c r="F14" s="72" t="s">
        <v>57</v>
      </c>
      <c r="G14" s="117"/>
      <c r="H14" s="66" t="s">
        <v>34</v>
      </c>
      <c r="I14" s="95"/>
      <c r="J14" s="80"/>
      <c r="K14" s="83"/>
      <c r="L14" s="98"/>
      <c r="M14" s="92"/>
      <c r="N14" s="92"/>
      <c r="O14" s="110"/>
      <c r="P14" s="67">
        <f>D14*Q14</f>
        <v>2500</v>
      </c>
      <c r="Q14" s="68">
        <v>2500</v>
      </c>
      <c r="R14" s="119"/>
      <c r="S14" s="69">
        <f>D14*R14</f>
        <v>0</v>
      </c>
      <c r="T14" s="70" t="str">
        <f t="shared" si="1"/>
        <v xml:space="preserve"> </v>
      </c>
      <c r="U14" s="113"/>
      <c r="V14" s="116"/>
    </row>
    <row r="15" spans="1:22" ht="153" customHeight="1" thickBot="1" thickTop="1">
      <c r="A15" s="20"/>
      <c r="B15" s="50">
        <v>9</v>
      </c>
      <c r="C15" s="51" t="s">
        <v>46</v>
      </c>
      <c r="D15" s="52">
        <v>1</v>
      </c>
      <c r="E15" s="53" t="s">
        <v>32</v>
      </c>
      <c r="F15" s="73" t="s">
        <v>58</v>
      </c>
      <c r="G15" s="117"/>
      <c r="H15" s="54" t="s">
        <v>34</v>
      </c>
      <c r="I15" s="96"/>
      <c r="J15" s="81"/>
      <c r="K15" s="84"/>
      <c r="L15" s="99"/>
      <c r="M15" s="93"/>
      <c r="N15" s="93"/>
      <c r="O15" s="111"/>
      <c r="P15" s="55">
        <f>D15*Q15</f>
        <v>800</v>
      </c>
      <c r="Q15" s="56">
        <v>800</v>
      </c>
      <c r="R15" s="119"/>
      <c r="S15" s="57">
        <f>D15*R15</f>
        <v>0</v>
      </c>
      <c r="T15" s="58" t="str">
        <f t="shared" si="0"/>
        <v xml:space="preserve"> </v>
      </c>
      <c r="U15" s="114"/>
      <c r="V15" s="60" t="s">
        <v>14</v>
      </c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07" t="s">
        <v>31</v>
      </c>
      <c r="C17" s="107"/>
      <c r="D17" s="107"/>
      <c r="E17" s="107"/>
      <c r="F17" s="107"/>
      <c r="G17" s="107"/>
      <c r="H17" s="40"/>
      <c r="I17" s="40"/>
      <c r="J17" s="21"/>
      <c r="K17" s="21"/>
      <c r="L17" s="6"/>
      <c r="M17" s="6"/>
      <c r="N17" s="6"/>
      <c r="O17" s="22"/>
      <c r="P17" s="22"/>
      <c r="Q17" s="23" t="s">
        <v>9</v>
      </c>
      <c r="R17" s="104" t="s">
        <v>10</v>
      </c>
      <c r="S17" s="105"/>
      <c r="T17" s="106"/>
      <c r="U17" s="24"/>
      <c r="V17" s="25"/>
    </row>
    <row r="18" spans="2:20" ht="50.45" customHeight="1" thickBot="1" thickTop="1">
      <c r="B18" s="108" t="s">
        <v>30</v>
      </c>
      <c r="C18" s="108"/>
      <c r="D18" s="108"/>
      <c r="E18" s="108"/>
      <c r="F18" s="108"/>
      <c r="G18" s="108"/>
      <c r="H18" s="108"/>
      <c r="I18" s="26"/>
      <c r="L18" s="9"/>
      <c r="M18" s="9"/>
      <c r="N18" s="9"/>
      <c r="O18" s="27"/>
      <c r="P18" s="27"/>
      <c r="Q18" s="28">
        <f>SUM(P7:P15)</f>
        <v>109600</v>
      </c>
      <c r="R18" s="101">
        <f>SUM(S7:S15)</f>
        <v>0</v>
      </c>
      <c r="S18" s="102"/>
      <c r="T18" s="103"/>
    </row>
    <row r="19" spans="2:19" ht="15.75" thickTop="1">
      <c r="B19" s="100" t="s">
        <v>35</v>
      </c>
      <c r="C19" s="100"/>
      <c r="D19" s="100"/>
      <c r="E19" s="100"/>
      <c r="F19" s="100"/>
      <c r="G19" s="100"/>
      <c r="H19" s="7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78"/>
      <c r="H21" s="7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3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8"/>
      <c r="H102" s="78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8"/>
      <c r="H103" s="78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1"/>
      <c r="D104" s="29"/>
      <c r="E104" s="21"/>
      <c r="F104" s="21"/>
      <c r="G104" s="78"/>
      <c r="H104" s="78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zG4X3Noyhjp66NhqUI73KT3WPedYQFJvISLVRuX/mxUPMZWID7Hkp0h77ofyCWncAty/fMIwpFz+VUvEjYEXfA==" saltValue="zOYfwjaoG9uCoIXOVrrQkQ==" spinCount="100000" sheet="1" objects="1" scenarios="1"/>
  <mergeCells count="18">
    <mergeCell ref="O7:O15"/>
    <mergeCell ref="U7:U15"/>
    <mergeCell ref="V13:V14"/>
    <mergeCell ref="V11:V12"/>
    <mergeCell ref="B19:G19"/>
    <mergeCell ref="R18:T18"/>
    <mergeCell ref="R17:T17"/>
    <mergeCell ref="B17:G17"/>
    <mergeCell ref="B18:H18"/>
    <mergeCell ref="J7:J15"/>
    <mergeCell ref="K7:K15"/>
    <mergeCell ref="B1:D1"/>
    <mergeCell ref="G5:H5"/>
    <mergeCell ref="G2:N3"/>
    <mergeCell ref="M7:M15"/>
    <mergeCell ref="N7:N15"/>
    <mergeCell ref="I7:I15"/>
    <mergeCell ref="L8:L15"/>
  </mergeCells>
  <conditionalFormatting sqref="B7:B15 D7:D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G7:H15 R7:R15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5">
    <cfRule type="notContainsBlanks" priority="69" dxfId="2">
      <formula>LEN(TRIM(G7))&gt;0</formula>
    </cfRule>
  </conditionalFormatting>
  <conditionalFormatting sqref="T7:T15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5">
      <formula1>"ks,bal,sada,m,"</formula1>
    </dataValidation>
    <dataValidation type="list" allowBlank="1" showInputMessage="1" showErrorMessage="1" sqref="V15 V13 V11 V10 V9 V8 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2024-03-07T10:10:47Z</cp:lastPrinted>
  <dcterms:created xsi:type="dcterms:W3CDTF">2014-03-05T12:43:32Z</dcterms:created>
  <dcterms:modified xsi:type="dcterms:W3CDTF">2024-03-25T07:09:31Z</dcterms:modified>
  <cp:category/>
  <cp:version/>
  <cp:contentType/>
  <cp:contentStatus/>
  <cp:revision>3</cp:revision>
</cp:coreProperties>
</file>