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technika'!$B$1:$V$20</definedName>
  </definedNames>
  <calcPr calcId="191029"/>
  <extLst/>
</workbook>
</file>

<file path=xl/sharedStrings.xml><?xml version="1.0" encoding="utf-8"?>
<sst xmlns="http://schemas.openxmlformats.org/spreadsheetml/2006/main" count="89" uniqueCount="67">
  <si>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</si>
  <si>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</si>
  <si>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</si>
  <si>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</si>
  <si>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</si>
  <si>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</si>
  <si>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</si>
  <si>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</si>
  <si>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</si>
  <si>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</si>
  <si>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</si>
  <si>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</si>
  <si>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30231000-7 - Počítačové monitory a konzoly</t>
  </si>
  <si>
    <t xml:space="preserve">30233132-5 - Diskové jednotky </t>
  </si>
  <si>
    <t xml:space="preserve">30237000-9 - Součásti, příslušenství a doplňky pro počítače </t>
  </si>
  <si>
    <t xml:space="preserve">30237220-7 - Podložky pod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</si>
  <si>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</si>
  <si>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</si>
  <si>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</si>
  <si>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</si>
  <si>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</si>
  <si>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</si>
  <si>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</si>
  <si>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</si>
  <si>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</si>
  <si>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</si>
  <si>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</si>
  <si>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</si>
  <si>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</si>
  <si>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</si>
  <si>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</si>
  <si>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</si>
  <si>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</si>
  <si>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</si>
  <si>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</si>
  <si>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21 dní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</si>
  <si>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</si>
  <si>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024 - 2024 </t>
  </si>
  <si>
    <t>Externí hard disk</t>
  </si>
  <si>
    <t>Interní hard disk</t>
  </si>
  <si>
    <t>MEDEPOZ (VK01010037)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</si>
  <si>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</si>
  <si>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</si>
  <si>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Vladislav Lang, Ph.D.,
Tel.: 37763 4717</t>
  </si>
  <si>
    <t>Teslova 11, 
301 00 Plzeň,
Nové technologie – výzkumné centrum - Infračervené technologie,
místnost TH 214</t>
  </si>
  <si>
    <t>Externí SSD disk, kapacita minimálně 3,9 TB.
Rychlost čtení až 1050 MB/s.
Rychlost zápisu až 1000 MB/s.
Konektor USB-C.
Materiál kov.
AES-256 šifrování.
Hmotnost maximálně 91 g.
Součástí balení musí být kabel.</t>
  </si>
  <si>
    <t>Interní hard disk (HDD) s kapacitou minimálně 3900 GB.
Rozhraní SATA III.
Formát 3.5".
Vyrovnávací paměť minimálně 256 MB.
Rychlost čtení minimálně 250 MB/s.
Rychlost zápisu minimálně 250 MB/s.
Technologie zápisu CMR.
Hlučnost maximálně 31 dB(A).</t>
  </si>
  <si>
    <t>Interní hard disk (HDD) s kapacitou minimálně 970 MB.
Rozhraní SATA III.
Formát 3.5".
Vyrovnávací paměť minimálně 256 MB.
Rychlost čtení minimálně 180 MB/s.
Rychlost zápisu minimálně 180 MB/s.
Technologie zápisu CMR.
Hlučnost maximálně 22 dB(A).</t>
  </si>
  <si>
    <t>Dokovací stanice</t>
  </si>
  <si>
    <t>Bezdrátový set klávesnice+myš</t>
  </si>
  <si>
    <t>Podložka pod ruku</t>
  </si>
  <si>
    <t>Monitor 30'' QHD</t>
  </si>
  <si>
    <t>Samostatná faktura</t>
  </si>
  <si>
    <t>30 dnÍ</t>
  </si>
  <si>
    <t>Ing. Jiří Basl, Ph.D., 
Tel.: 37763 4249, 
603 216 039</t>
  </si>
  <si>
    <t>Univerzitní 26, 
301 00 Plzeň, 
Fakulta elektrotechnická - Katedra elektroniky a informačních technologií,
místnost EK 502</t>
  </si>
  <si>
    <t>Výkonný notebook 15,6"</t>
  </si>
  <si>
    <t>Záruka na zboží min. 60 měsíců, servis NBD on site.</t>
  </si>
  <si>
    <t>Dokovací stanice kompatibilní s pol.č. 4 (Výkonný notebook 15,6") včetně možnosti napájení i nabíjení přes dokovací stanici. 
Výkon power delivery 130W, zdroj 180W. 
Porty minimálně: Display Port 2x, HDMI, USB-C 2x, USB-A 3x, RJ45. 
Podpora 3 monitorů. 
Součástí balení napájecí adaptér.</t>
  </si>
  <si>
    <t>Set klávesnice a myši - bezdrátový, česká a slovenská kancelářská klávesnice, nízkoprofilové klávesy, programovatelné klávesy a multimediální klávesy + optická myš, min. 1600 DPI, min. 7 tlačítek. Kolečko s naklápěním do stran. Baterie AA. Kompatibilní s pol.č. 4 (Výkonný notebook 15,6").</t>
  </si>
  <si>
    <t>Monitor o úhlopříčce 30'', rozlišení min. QHD 2560 × 1600.
Typ panelu: IPS.
Poměr stran: 16:10.
Odezva max. 5 ms.
Obnovovací frekvence min. 60Hz.
Jas min. 350 cd/m2.
Kontrast 1000:1. 
Rozhraní min.: DisplayPort 1.4, HDMI 1.4, USB-C, USB, LAN, sluchátkový výstup.
Nastavitelná výška, VESA, Power Delivery až 90 W.</t>
  </si>
  <si>
    <t>Kabel Diplay port 2m</t>
  </si>
  <si>
    <t>Kabel Diplay port 3m</t>
  </si>
  <si>
    <t xml:space="preserve"> Kabel DisplayPort-DisplayPort, M/M, propojovací, 2 m.</t>
  </si>
  <si>
    <t xml:space="preserve"> Kabel DisplayPort-DisplayPort, M/M, propojovací, 3 m.</t>
  </si>
  <si>
    <t xml:space="preserve">Kompletní podpěra zápěstí.
Materiál: textil, pěna, polyester a tkanina, protiskluzová základna.
Rozměry min. 12 x 2 x 22 cm.
Barva se preferuje antracitová / černá. </t>
  </si>
  <si>
    <r>
      <t xml:space="preserve">Výkon procesoru v Passmark CPU více než </t>
    </r>
    <r>
      <rPr>
        <sz val="11"/>
        <color rgb="FFFF0000"/>
        <rFont val="Calibri"/>
        <family val="2"/>
        <scheme val="minor"/>
      </rPr>
      <t xml:space="preserve">19 150 </t>
    </r>
    <r>
      <rPr>
        <sz val="11"/>
        <color theme="1"/>
        <rFont val="Calibri"/>
        <family val="2"/>
        <scheme val="minor"/>
      </rPr>
      <t>bodů, minimálně 12 jader. 
Operační paměť min. 32 GB DDR5. 
Displej 15,6'', rozlišení min. FHD 1920 x 1080, nedotykový, matný. 
Grafika s výkonem G3D min.</t>
    </r>
    <r>
      <rPr>
        <sz val="11"/>
        <color rgb="FFFF0000"/>
        <rFont val="Calibri"/>
        <family val="2"/>
        <scheme val="minor"/>
      </rPr>
      <t xml:space="preserve"> 6 950</t>
    </r>
    <r>
      <rPr>
        <sz val="11"/>
        <color theme="1"/>
        <rFont val="Calibri"/>
        <family val="2"/>
        <scheme val="minor"/>
      </rPr>
      <t>, min. 4GB RAM. 
Hlavní disk SSD min. 512GB M.2 PCIe NVMe. 
Obsahuje integrovaný bezdrátový adaptér WiFi 6E a BT.  
Porty min.: ethernet RJ45, 2x Thunderbolt 4, 2x USB3-A. 
Univerzální zvukový port, HDMI. 
Klávesnice CZ podsvícená, numerické klávesy. 
Podpora prostřednictvím internetu umožňuje stahování ovladačů a manuálu z internetu adresně pro konkrétní zadaný typ (sériové číslo) zařízení.  
Webkamera HD min. 1080px. 
Operační systém originální windows 10 nebo novější, stačí ve verzi HOME - OS Windows požadujeme z důvodu kompatibility s interními aplikacemi ZČU (Stag, Magion,...).
Záruka min. 60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</si>
</sst>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6"/>
  <sheetViews>
    <sheetView tabSelected="1" zoomScale="62" zoomScaleNormal="62" workbookViewId="0" topLeftCell="A1">
      <selection activeCell="J1" sqref="J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8.00390625" style="1" customWidth="1"/>
    <col min="7" max="7" width="38.003906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33.421875" style="0" customWidth="1"/>
    <col min="12" max="12" width="33.140625" style="0" customWidth="1"/>
    <col min="13" max="13" width="28.0039062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5.28125" style="5" customWidth="1"/>
  </cols>
  <sheetData>
    <row r="1" spans="2:22" ht="40.9" customHeight="1">
      <c r="B1" s="131" t="s">
        <v>37</v>
      </c>
      <c r="C1" s="132"/>
      <c r="D1" s="132"/>
      <c r="E1"/>
      <c r="G1" s="41"/>
      <c r="V1"/>
    </row>
    <row r="2" spans="3:22" ht="15" customHeight="1">
      <c r="C2"/>
      <c r="D2" s="9"/>
      <c r="E2" s="10"/>
      <c r="G2" s="135"/>
      <c r="H2" s="136"/>
      <c r="I2" s="136"/>
      <c r="J2" s="136"/>
      <c r="K2" s="136"/>
      <c r="L2" s="136"/>
      <c r="M2" s="136"/>
      <c r="N2" s="13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95"/>
      <c r="E3" s="95"/>
      <c r="F3" s="95"/>
      <c r="G3" s="136"/>
      <c r="H3" s="136"/>
      <c r="I3" s="136"/>
      <c r="J3" s="136"/>
      <c r="K3" s="136"/>
      <c r="L3" s="136"/>
      <c r="M3" s="136"/>
      <c r="N3" s="13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5"/>
      <c r="E4" s="95"/>
      <c r="F4" s="95"/>
      <c r="G4" s="95"/>
      <c r="H4" s="9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33" t="s">
        <v>2</v>
      </c>
      <c r="H5" s="13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7" t="s">
        <v>28</v>
      </c>
      <c r="H6" s="38" t="s">
        <v>29</v>
      </c>
      <c r="I6" s="33" t="s">
        <v>20</v>
      </c>
      <c r="J6" s="32" t="s">
        <v>21</v>
      </c>
      <c r="K6" s="32" t="s">
        <v>42</v>
      </c>
      <c r="L6" s="34" t="s">
        <v>22</v>
      </c>
      <c r="M6" s="35" t="s">
        <v>23</v>
      </c>
      <c r="N6" s="34" t="s">
        <v>24</v>
      </c>
      <c r="O6" s="32" t="s">
        <v>33</v>
      </c>
      <c r="P6" s="34" t="s">
        <v>25</v>
      </c>
      <c r="Q6" s="32" t="s">
        <v>5</v>
      </c>
      <c r="R6" s="36" t="s">
        <v>6</v>
      </c>
      <c r="S6" s="94" t="s">
        <v>7</v>
      </c>
      <c r="T6" s="94" t="s">
        <v>8</v>
      </c>
      <c r="U6" s="34" t="s">
        <v>26</v>
      </c>
      <c r="V6" s="34" t="s">
        <v>27</v>
      </c>
    </row>
    <row r="7" spans="1:22" ht="147.75" customHeight="1" thickBot="1" thickTop="1">
      <c r="A7" s="20"/>
      <c r="B7" s="42">
        <v>1</v>
      </c>
      <c r="C7" s="43" t="s">
        <v>38</v>
      </c>
      <c r="D7" s="44">
        <v>1</v>
      </c>
      <c r="E7" s="45" t="s">
        <v>32</v>
      </c>
      <c r="F7" s="69" t="s">
        <v>45</v>
      </c>
      <c r="G7" s="147"/>
      <c r="H7" s="46" t="s">
        <v>34</v>
      </c>
      <c r="I7" s="142" t="s">
        <v>52</v>
      </c>
      <c r="J7" s="144" t="s">
        <v>41</v>
      </c>
      <c r="K7" s="146" t="s">
        <v>40</v>
      </c>
      <c r="L7" s="141"/>
      <c r="M7" s="139" t="s">
        <v>43</v>
      </c>
      <c r="N7" s="139" t="s">
        <v>44</v>
      </c>
      <c r="O7" s="137" t="s">
        <v>35</v>
      </c>
      <c r="P7" s="47">
        <f>D7*Q7</f>
        <v>6300</v>
      </c>
      <c r="Q7" s="48">
        <v>6300</v>
      </c>
      <c r="R7" s="149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29"/>
      <c r="V7" s="127" t="s">
        <v>13</v>
      </c>
    </row>
    <row r="8" spans="1:22" ht="148.5" customHeight="1" thickBot="1" thickTop="1">
      <c r="A8" s="20"/>
      <c r="B8" s="60">
        <v>2</v>
      </c>
      <c r="C8" s="61" t="s">
        <v>39</v>
      </c>
      <c r="D8" s="62">
        <v>1</v>
      </c>
      <c r="E8" s="63" t="s">
        <v>32</v>
      </c>
      <c r="F8" s="70" t="s">
        <v>46</v>
      </c>
      <c r="G8" s="147"/>
      <c r="H8" s="64" t="s">
        <v>34</v>
      </c>
      <c r="I8" s="143"/>
      <c r="J8" s="145"/>
      <c r="K8" s="143"/>
      <c r="L8" s="116"/>
      <c r="M8" s="140"/>
      <c r="N8" s="140"/>
      <c r="O8" s="138"/>
      <c r="P8" s="65">
        <f>D8*Q8</f>
        <v>3150</v>
      </c>
      <c r="Q8" s="66">
        <v>3150</v>
      </c>
      <c r="R8" s="149"/>
      <c r="S8" s="67">
        <f>D8*R8</f>
        <v>0</v>
      </c>
      <c r="T8" s="68" t="str">
        <f aca="true" t="shared" si="1" ref="T8">IF(ISNUMBER(R8),IF(R8&gt;Q8,"NEVYHOVUJE","VYHOVUJE")," ")</f>
        <v xml:space="preserve"> </v>
      </c>
      <c r="U8" s="130"/>
      <c r="V8" s="128"/>
    </row>
    <row r="9" spans="1:22" ht="167.25" customHeight="1" thickBot="1" thickTop="1">
      <c r="A9" s="20"/>
      <c r="B9" s="71">
        <v>3</v>
      </c>
      <c r="C9" s="72" t="s">
        <v>39</v>
      </c>
      <c r="D9" s="73">
        <v>1</v>
      </c>
      <c r="E9" s="74" t="s">
        <v>32</v>
      </c>
      <c r="F9" s="75" t="s">
        <v>47</v>
      </c>
      <c r="G9" s="147"/>
      <c r="H9" s="76" t="s">
        <v>34</v>
      </c>
      <c r="I9" s="143"/>
      <c r="J9" s="145"/>
      <c r="K9" s="143"/>
      <c r="L9" s="116"/>
      <c r="M9" s="140"/>
      <c r="N9" s="140"/>
      <c r="O9" s="138"/>
      <c r="P9" s="77">
        <f>D9*Q9</f>
        <v>1550</v>
      </c>
      <c r="Q9" s="78">
        <v>1550</v>
      </c>
      <c r="R9" s="149"/>
      <c r="S9" s="79">
        <f>D9*R9</f>
        <v>0</v>
      </c>
      <c r="T9" s="80" t="str">
        <f aca="true" t="shared" si="2" ref="T9">IF(ISNUMBER(R9),IF(R9&gt;Q9,"NEVYHOVUJE","VYHOVUJE")," ")</f>
        <v xml:space="preserve"> </v>
      </c>
      <c r="U9" s="130"/>
      <c r="V9" s="128"/>
    </row>
    <row r="10" spans="1:22" ht="259.5" customHeight="1" thickBot="1" thickTop="1">
      <c r="A10" s="20"/>
      <c r="B10" s="81">
        <v>4</v>
      </c>
      <c r="C10" s="82" t="s">
        <v>56</v>
      </c>
      <c r="D10" s="83">
        <v>1</v>
      </c>
      <c r="E10" s="84" t="s">
        <v>32</v>
      </c>
      <c r="F10" s="97" t="s">
        <v>66</v>
      </c>
      <c r="G10" s="147"/>
      <c r="H10" s="148"/>
      <c r="I10" s="109" t="s">
        <v>52</v>
      </c>
      <c r="J10" s="109" t="s">
        <v>34</v>
      </c>
      <c r="K10" s="112"/>
      <c r="L10" s="85" t="s">
        <v>57</v>
      </c>
      <c r="M10" s="98" t="s">
        <v>54</v>
      </c>
      <c r="N10" s="98" t="s">
        <v>55</v>
      </c>
      <c r="O10" s="101" t="s">
        <v>53</v>
      </c>
      <c r="P10" s="86">
        <f>D10*Q10</f>
        <v>40400</v>
      </c>
      <c r="Q10" s="87">
        <v>40400</v>
      </c>
      <c r="R10" s="149"/>
      <c r="S10" s="88">
        <f>D10*R10</f>
        <v>0</v>
      </c>
      <c r="T10" s="89" t="str">
        <f aca="true" t="shared" si="3" ref="T10:T16">IF(ISNUMBER(R10),IF(R10&gt;Q10,"NEVYHOVUJE","VYHOVUJE")," ")</f>
        <v xml:space="preserve"> </v>
      </c>
      <c r="U10" s="104"/>
      <c r="V10" s="90" t="s">
        <v>11</v>
      </c>
    </row>
    <row r="11" spans="1:22" ht="119.25" customHeight="1" thickBot="1" thickTop="1">
      <c r="A11" s="20"/>
      <c r="B11" s="60">
        <v>5</v>
      </c>
      <c r="C11" s="61" t="s">
        <v>48</v>
      </c>
      <c r="D11" s="62">
        <v>1</v>
      </c>
      <c r="E11" s="63" t="s">
        <v>32</v>
      </c>
      <c r="F11" s="91" t="s">
        <v>58</v>
      </c>
      <c r="G11" s="147"/>
      <c r="H11" s="64" t="s">
        <v>34</v>
      </c>
      <c r="I11" s="110"/>
      <c r="J11" s="110"/>
      <c r="K11" s="113"/>
      <c r="L11" s="115"/>
      <c r="M11" s="99"/>
      <c r="N11" s="99"/>
      <c r="O11" s="102"/>
      <c r="P11" s="65">
        <f>D11*Q11</f>
        <v>3300</v>
      </c>
      <c r="Q11" s="66">
        <v>3300</v>
      </c>
      <c r="R11" s="149"/>
      <c r="S11" s="67">
        <f>D11*R11</f>
        <v>0</v>
      </c>
      <c r="T11" s="68" t="str">
        <f t="shared" si="3"/>
        <v xml:space="preserve"> </v>
      </c>
      <c r="U11" s="105"/>
      <c r="V11" s="96" t="s">
        <v>14</v>
      </c>
    </row>
    <row r="12" spans="1:22" ht="81" customHeight="1" thickBot="1" thickTop="1">
      <c r="A12" s="20"/>
      <c r="B12" s="60">
        <v>6</v>
      </c>
      <c r="C12" s="61" t="s">
        <v>49</v>
      </c>
      <c r="D12" s="62">
        <v>1</v>
      </c>
      <c r="E12" s="63" t="s">
        <v>32</v>
      </c>
      <c r="F12" s="91" t="s">
        <v>59</v>
      </c>
      <c r="G12" s="147"/>
      <c r="H12" s="64" t="s">
        <v>34</v>
      </c>
      <c r="I12" s="110"/>
      <c r="J12" s="110"/>
      <c r="K12" s="113"/>
      <c r="L12" s="116"/>
      <c r="M12" s="99"/>
      <c r="N12" s="99"/>
      <c r="O12" s="102"/>
      <c r="P12" s="65">
        <f>D12*Q12</f>
        <v>1600</v>
      </c>
      <c r="Q12" s="66">
        <v>1600</v>
      </c>
      <c r="R12" s="149"/>
      <c r="S12" s="67">
        <f>D12*R12</f>
        <v>0</v>
      </c>
      <c r="T12" s="68" t="str">
        <f t="shared" si="3"/>
        <v xml:space="preserve"> </v>
      </c>
      <c r="U12" s="105"/>
      <c r="V12" s="96" t="s">
        <v>16</v>
      </c>
    </row>
    <row r="13" spans="1:22" ht="82.5" customHeight="1" thickBot="1" thickTop="1">
      <c r="A13" s="20"/>
      <c r="B13" s="60">
        <v>7</v>
      </c>
      <c r="C13" s="61" t="s">
        <v>50</v>
      </c>
      <c r="D13" s="62">
        <v>1</v>
      </c>
      <c r="E13" s="63" t="s">
        <v>32</v>
      </c>
      <c r="F13" s="93" t="s">
        <v>65</v>
      </c>
      <c r="G13" s="147"/>
      <c r="H13" s="64" t="s">
        <v>34</v>
      </c>
      <c r="I13" s="110"/>
      <c r="J13" s="110"/>
      <c r="K13" s="113"/>
      <c r="L13" s="116"/>
      <c r="M13" s="99"/>
      <c r="N13" s="99"/>
      <c r="O13" s="102"/>
      <c r="P13" s="65">
        <f>D13*Q13</f>
        <v>390</v>
      </c>
      <c r="Q13" s="66">
        <v>390</v>
      </c>
      <c r="R13" s="149"/>
      <c r="S13" s="67">
        <f>D13*R13</f>
        <v>0</v>
      </c>
      <c r="T13" s="68" t="str">
        <f t="shared" si="3"/>
        <v xml:space="preserve"> </v>
      </c>
      <c r="U13" s="105"/>
      <c r="V13" s="96" t="s">
        <v>15</v>
      </c>
    </row>
    <row r="14" spans="1:22" ht="174" customHeight="1" thickBot="1" thickTop="1">
      <c r="A14" s="20"/>
      <c r="B14" s="60">
        <v>8</v>
      </c>
      <c r="C14" s="61" t="s">
        <v>51</v>
      </c>
      <c r="D14" s="62">
        <v>1</v>
      </c>
      <c r="E14" s="63" t="s">
        <v>32</v>
      </c>
      <c r="F14" s="91" t="s">
        <v>60</v>
      </c>
      <c r="G14" s="147"/>
      <c r="H14" s="64" t="s">
        <v>34</v>
      </c>
      <c r="I14" s="110"/>
      <c r="J14" s="110"/>
      <c r="K14" s="113"/>
      <c r="L14" s="116"/>
      <c r="M14" s="99"/>
      <c r="N14" s="99"/>
      <c r="O14" s="102"/>
      <c r="P14" s="65">
        <f>D14*Q14</f>
        <v>12600</v>
      </c>
      <c r="Q14" s="66">
        <v>12600</v>
      </c>
      <c r="R14" s="149"/>
      <c r="S14" s="67">
        <f>D14*R14</f>
        <v>0</v>
      </c>
      <c r="T14" s="68" t="str">
        <f t="shared" si="3"/>
        <v xml:space="preserve"> </v>
      </c>
      <c r="U14" s="105"/>
      <c r="V14" s="96" t="s">
        <v>12</v>
      </c>
    </row>
    <row r="15" spans="1:22" ht="35.25" customHeight="1" thickBot="1" thickTop="1">
      <c r="A15" s="20"/>
      <c r="B15" s="60">
        <v>9</v>
      </c>
      <c r="C15" s="61" t="s">
        <v>61</v>
      </c>
      <c r="D15" s="62">
        <v>2</v>
      </c>
      <c r="E15" s="63" t="s">
        <v>32</v>
      </c>
      <c r="F15" s="91" t="s">
        <v>63</v>
      </c>
      <c r="G15" s="147"/>
      <c r="H15" s="64" t="s">
        <v>34</v>
      </c>
      <c r="I15" s="110"/>
      <c r="J15" s="110"/>
      <c r="K15" s="113"/>
      <c r="L15" s="116"/>
      <c r="M15" s="99"/>
      <c r="N15" s="99"/>
      <c r="O15" s="102"/>
      <c r="P15" s="65">
        <f>D15*Q15</f>
        <v>400</v>
      </c>
      <c r="Q15" s="66">
        <v>200</v>
      </c>
      <c r="R15" s="149"/>
      <c r="S15" s="67">
        <f>D15*R15</f>
        <v>0</v>
      </c>
      <c r="T15" s="68" t="str">
        <f t="shared" si="3"/>
        <v xml:space="preserve"> </v>
      </c>
      <c r="U15" s="105"/>
      <c r="V15" s="107" t="s">
        <v>14</v>
      </c>
    </row>
    <row r="16" spans="1:22" ht="35.25" customHeight="1" thickBot="1" thickTop="1">
      <c r="A16" s="20"/>
      <c r="B16" s="51">
        <v>10</v>
      </c>
      <c r="C16" s="52" t="s">
        <v>62</v>
      </c>
      <c r="D16" s="53">
        <v>1</v>
      </c>
      <c r="E16" s="54" t="s">
        <v>32</v>
      </c>
      <c r="F16" s="92" t="s">
        <v>64</v>
      </c>
      <c r="G16" s="147"/>
      <c r="H16" s="55" t="s">
        <v>34</v>
      </c>
      <c r="I16" s="111"/>
      <c r="J16" s="111"/>
      <c r="K16" s="114"/>
      <c r="L16" s="117"/>
      <c r="M16" s="100"/>
      <c r="N16" s="100"/>
      <c r="O16" s="103"/>
      <c r="P16" s="56">
        <f>D16*Q16</f>
        <v>220</v>
      </c>
      <c r="Q16" s="57">
        <v>220</v>
      </c>
      <c r="R16" s="149"/>
      <c r="S16" s="58">
        <f>D16*R16</f>
        <v>0</v>
      </c>
      <c r="T16" s="59" t="str">
        <f t="shared" si="3"/>
        <v xml:space="preserve"> </v>
      </c>
      <c r="U16" s="106"/>
      <c r="V16" s="108"/>
    </row>
    <row r="17" spans="3:16" ht="17.45" customHeight="1" thickBot="1" thickTop="1">
      <c r="C17"/>
      <c r="D17"/>
      <c r="E17"/>
      <c r="F17"/>
      <c r="G17"/>
      <c r="H17"/>
      <c r="I17"/>
      <c r="J17"/>
      <c r="N17"/>
      <c r="O17"/>
      <c r="P17"/>
    </row>
    <row r="18" spans="2:22" ht="51.75" customHeight="1" thickBot="1" thickTop="1">
      <c r="B18" s="125" t="s">
        <v>31</v>
      </c>
      <c r="C18" s="125"/>
      <c r="D18" s="125"/>
      <c r="E18" s="125"/>
      <c r="F18" s="125"/>
      <c r="G18" s="125"/>
      <c r="H18" s="40"/>
      <c r="I18" s="40"/>
      <c r="J18" s="21"/>
      <c r="K18" s="21"/>
      <c r="L18" s="6"/>
      <c r="M18" s="6"/>
      <c r="N18" s="6"/>
      <c r="O18" s="22"/>
      <c r="P18" s="22"/>
      <c r="Q18" s="23" t="s">
        <v>9</v>
      </c>
      <c r="R18" s="122" t="s">
        <v>10</v>
      </c>
      <c r="S18" s="123"/>
      <c r="T18" s="124"/>
      <c r="U18" s="24"/>
      <c r="V18" s="25"/>
    </row>
    <row r="19" spans="2:20" ht="50.45" customHeight="1" thickBot="1" thickTop="1">
      <c r="B19" s="126" t="s">
        <v>30</v>
      </c>
      <c r="C19" s="126"/>
      <c r="D19" s="126"/>
      <c r="E19" s="126"/>
      <c r="F19" s="126"/>
      <c r="G19" s="126"/>
      <c r="H19" s="126"/>
      <c r="I19" s="26"/>
      <c r="L19" s="9"/>
      <c r="M19" s="9"/>
      <c r="N19" s="9"/>
      <c r="O19" s="27"/>
      <c r="P19" s="27"/>
      <c r="Q19" s="28">
        <f>SUM(P7:P16)</f>
        <v>69910</v>
      </c>
      <c r="R19" s="119">
        <f>SUM(S7:S16)</f>
        <v>0</v>
      </c>
      <c r="S19" s="120"/>
      <c r="T19" s="121"/>
    </row>
    <row r="20" spans="2:19" ht="15.75" thickTop="1">
      <c r="B20" s="118" t="s">
        <v>36</v>
      </c>
      <c r="C20" s="118"/>
      <c r="D20" s="118"/>
      <c r="E20" s="118"/>
      <c r="F20" s="118"/>
      <c r="G20" s="118"/>
      <c r="H20" s="9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95"/>
      <c r="H21" s="9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95"/>
      <c r="H22" s="9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95"/>
      <c r="H23" s="95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95"/>
      <c r="H24" s="95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8:19" ht="19.9" customHeight="1">
      <c r="H25" s="3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95"/>
      <c r="H26" s="9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95"/>
      <c r="H27" s="9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95"/>
      <c r="H28" s="9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95"/>
      <c r="H29" s="9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95"/>
      <c r="H30" s="9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95"/>
      <c r="H31" s="9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95"/>
      <c r="H32" s="9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95"/>
      <c r="H33" s="9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95"/>
      <c r="H34" s="9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95"/>
      <c r="H35" s="9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95"/>
      <c r="H36" s="9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95"/>
      <c r="H37" s="9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95"/>
      <c r="H38" s="9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95"/>
      <c r="H39" s="9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95"/>
      <c r="H40" s="9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95"/>
      <c r="H41" s="9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95"/>
      <c r="H42" s="9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95"/>
      <c r="H43" s="9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95"/>
      <c r="H44" s="9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95"/>
      <c r="H45" s="9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95"/>
      <c r="H46" s="9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95"/>
      <c r="H47" s="9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95"/>
      <c r="H48" s="9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5"/>
      <c r="H49" s="9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95"/>
      <c r="H50" s="9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5"/>
      <c r="H51" s="9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5"/>
      <c r="H52" s="9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5"/>
      <c r="H53" s="9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5"/>
      <c r="H54" s="9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5"/>
      <c r="H55" s="9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5"/>
      <c r="H56" s="9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5"/>
      <c r="H57" s="9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5"/>
      <c r="H58" s="9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5"/>
      <c r="H59" s="9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5"/>
      <c r="H60" s="9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5"/>
      <c r="H61" s="9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5"/>
      <c r="H62" s="9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5"/>
      <c r="H63" s="9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5"/>
      <c r="H64" s="9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5"/>
      <c r="H65" s="9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5"/>
      <c r="H66" s="9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5"/>
      <c r="H67" s="9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5"/>
      <c r="H68" s="9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5"/>
      <c r="H69" s="9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5"/>
      <c r="H70" s="9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5"/>
      <c r="H71" s="9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5"/>
      <c r="H72" s="9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5"/>
      <c r="H73" s="9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5"/>
      <c r="H74" s="9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5"/>
      <c r="H75" s="9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5"/>
      <c r="H76" s="9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5"/>
      <c r="H77" s="9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5"/>
      <c r="H78" s="9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5"/>
      <c r="H79" s="9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5"/>
      <c r="H80" s="9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5"/>
      <c r="H81" s="9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5"/>
      <c r="H82" s="9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5"/>
      <c r="H83" s="9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5"/>
      <c r="H84" s="9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5"/>
      <c r="H85" s="9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5"/>
      <c r="H86" s="9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5"/>
      <c r="H87" s="9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5"/>
      <c r="H88" s="9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5"/>
      <c r="H89" s="9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5"/>
      <c r="H90" s="9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5"/>
      <c r="H91" s="9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5"/>
      <c r="H92" s="9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5"/>
      <c r="H93" s="9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5"/>
      <c r="H94" s="9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5"/>
      <c r="H95" s="9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5"/>
      <c r="H96" s="9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5"/>
      <c r="H97" s="95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5"/>
      <c r="H98" s="95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95"/>
      <c r="H99" s="95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95"/>
      <c r="H100" s="95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95"/>
      <c r="H101" s="95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95"/>
      <c r="H102" s="95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95"/>
      <c r="H103" s="95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95"/>
      <c r="H104" s="95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6" ht="19.9" customHeight="1">
      <c r="C105" s="21"/>
      <c r="D105" s="29"/>
      <c r="E105" s="21"/>
      <c r="F105" s="21"/>
      <c r="G105" s="95"/>
      <c r="H105" s="95"/>
      <c r="I105" s="11"/>
      <c r="J105" s="11"/>
      <c r="K105" s="11"/>
      <c r="L105" s="11"/>
      <c r="M105" s="11"/>
      <c r="N105" s="5"/>
      <c r="O105" s="5"/>
      <c r="P105" s="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</sheetData>
  <sheetProtection algorithmName="SHA-512" hashValue="thY1X7XEY1uQH0cCEVbTdrpYmz47tJwa5TPrzAKLNWoC97gXIu8LsJ/av6waPPW7Q7v7eBFOsxzLdAOh94gJYQ==" saltValue="6usHwMWtg5/3CCl0/Q77qg==" spinCount="100000" sheet="1" objects="1" scenarios="1"/>
  <mergeCells count="26">
    <mergeCell ref="V7:V9"/>
    <mergeCell ref="U7:U9"/>
    <mergeCell ref="B1:D1"/>
    <mergeCell ref="G5:H5"/>
    <mergeCell ref="G2:N3"/>
    <mergeCell ref="O7:O9"/>
    <mergeCell ref="M7:M9"/>
    <mergeCell ref="N7:N9"/>
    <mergeCell ref="L7:L9"/>
    <mergeCell ref="I7:I9"/>
    <mergeCell ref="J7:J9"/>
    <mergeCell ref="K7:K9"/>
    <mergeCell ref="B20:G20"/>
    <mergeCell ref="R19:T19"/>
    <mergeCell ref="R18:T18"/>
    <mergeCell ref="B18:G18"/>
    <mergeCell ref="B19:H19"/>
    <mergeCell ref="I10:I16"/>
    <mergeCell ref="J10:J16"/>
    <mergeCell ref="K10:K16"/>
    <mergeCell ref="M10:M16"/>
    <mergeCell ref="L11:L16"/>
    <mergeCell ref="N10:N16"/>
    <mergeCell ref="O10:O16"/>
    <mergeCell ref="U10:U16"/>
    <mergeCell ref="V15:V16"/>
  </mergeCells>
  <conditionalFormatting sqref="B7:B16 D7:D16">
    <cfRule type="containsBlanks" priority="96" dxfId="7">
      <formula>LEN(TRIM(B7))=0</formula>
    </cfRule>
  </conditionalFormatting>
  <conditionalFormatting sqref="B7:B16">
    <cfRule type="cellIs" priority="93" dxfId="6" operator="greaterThanOrEqual">
      <formula>1</formula>
    </cfRule>
  </conditionalFormatting>
  <conditionalFormatting sqref="R7:R16 G7:H16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6">
    <cfRule type="notContainsBlanks" priority="69" dxfId="2">
      <formula>LEN(TRIM(G7))&gt;0</formula>
    </cfRule>
  </conditionalFormatting>
  <conditionalFormatting sqref="T7:T16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6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2024-02-14T06:15:02Z</cp:lastPrinted>
  <dcterms:created xsi:type="dcterms:W3CDTF">2014-03-05T12:43:32Z</dcterms:created>
  <dcterms:modified xsi:type="dcterms:W3CDTF">2024-02-27T12:06:52Z</dcterms:modified>
  <cp:category/>
  <cp:version/>
  <cp:contentType/>
  <cp:contentStatus/>
  <cp:revision>3</cp:revision>
</cp:coreProperties>
</file>