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technika'!$B$1:$V$15</definedName>
  </definedNames>
  <calcPr calcId="191029"/>
  <extLst/>
</workbook>
</file>

<file path=xl/sharedStrings.xml><?xml version="1.0" encoding="utf-8"?>
<sst xmlns="http://schemas.openxmlformats.org/spreadsheetml/2006/main" count="66" uniqueCount="51">
  <si>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</si>
  <si>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</si>
  <si>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</si>
  <si>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</si>
  <si>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</si>
  <si>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</si>
  <si>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</si>
  <si>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</si>
  <si>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</si>
  <si>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</si>
  <si>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</si>
  <si>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48822000-6 - Počítačové servery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</si>
  <si>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</si>
  <si>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</si>
  <si>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</si>
  <si>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</si>
  <si>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</si>
  <si>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</si>
  <si>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</si>
  <si>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</si>
  <si>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</si>
  <si>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</si>
  <si>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</si>
  <si>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</si>
  <si>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</si>
  <si>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</si>
  <si>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</si>
  <si>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</si>
  <si>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V případě, že se dodavatel při předání zboží na některá uvedená tel. čísla nedovolá, bude v takovém případě volat tel. 377 631 320.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</si>
  <si>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</si>
  <si>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</si>
  <si>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026 - 2024 </t>
  </si>
  <si>
    <t>Výpočetní node se 6TB paměti pro náročné výpočty</t>
  </si>
  <si>
    <t>Výpočetní node pro náročné výpočty s 1024 GB RAM</t>
  </si>
  <si>
    <t>InfiniBand switch NDR 400 Gb/s</t>
  </si>
  <si>
    <t>Upgrade diskového pole na serveru PES</t>
  </si>
  <si>
    <t>Příslušenství k výše uvedeným bodům</t>
  </si>
  <si>
    <t>Společná faktura</t>
  </si>
  <si>
    <t>Zakoupeno z projektu OP JAK
Název projektu: QM4ST - Kvantové materiály pro aplikace v udržitelných technologiích
Číslo projektu:  CZ.02.01.01/00/22_008/0004572</t>
  </si>
  <si>
    <t xml:space="preserve">Záruka na zboží min. 36 měsíců, servis NBD on site.
- reakce na nahlášený problém do druhého pracovního dne
- podpora na telefonu (hot-line) 24/7 </t>
  </si>
  <si>
    <t>Záruka na zboží min. 24 měsíců.</t>
  </si>
  <si>
    <t>Bc. Martin Šafránek,
Tel.: 602 779 591</t>
  </si>
  <si>
    <t>Teslova 9, 
301 00 Plzeň 
Nové technologie – výzkumné centrum - budova F
(serverovna v budově F se nachází v 1. NP s přístupem v rovině bez schodů a jiných překážek</t>
  </si>
  <si>
    <t>90 dní</t>
  </si>
  <si>
    <t>120 dní</t>
  </si>
  <si>
    <r>
      <rPr>
        <b/>
        <sz val="11"/>
        <color theme="1"/>
        <rFont val="Calibri"/>
        <family val="2"/>
        <scheme val="minor"/>
      </rPr>
      <t>Předmětem dodávky jsou výpočetní uzly se 6TB paměti pro náročné výpočty, které budou umístěný v serverovně budovy F.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Šasi stroje:</t>
    </r>
    <r>
      <rPr>
        <sz val="11"/>
        <color theme="1"/>
        <rFont val="Calibri"/>
        <family val="2"/>
        <scheme val="minor"/>
      </rPr>
      <t xml:space="preserve">
- Rackmount provedení do standardního racku o šířce 19" 
- Výška šasi 2U
- Rackmount řešení ližin: plnovýsuvné kuličkové ližiny s pro rack o šířce 19" s montáží bez použití nářadí. Osazení serveru v ližinách: zacvakávací systém zajištění serveru proti vysunutí (bez šroubů), při vysouvání serveru ochrana proti vyjetí z lyžin pojistkou nebo jiným mechanickým opatřením, tak, aby nemohlo dojít k pádu serveru;
- Redundantní zdroj s dostatečným výkonem pro plné osazení (při plné kapacitě disků, procesorů, pamětí, přídavných karet, …) i v případě, že není požadováno v dané sestavě.
- Účinnost zdroje s certifikací „80 Plus Titanium“.
- Napájecí kabely s konektory IEC320 C14 a C13 (lichoběžníkový, 3 konektory) pro připojení do PDU.
- vzdálená správa s podporou standartu IPMI 2.0
</t>
    </r>
    <r>
      <rPr>
        <b/>
        <sz val="11"/>
        <color theme="1"/>
        <rFont val="Calibri"/>
        <family val="2"/>
        <scheme val="minor"/>
      </rPr>
      <t>Procesor a paměť:</t>
    </r>
    <r>
      <rPr>
        <sz val="11"/>
        <color theme="1"/>
        <rFont val="Calibri"/>
        <family val="2"/>
        <scheme val="minor"/>
      </rPr>
      <t xml:space="preserve">
- 4 x processor architektury x86_64 (amd64), každý processor min. 16 jader, 32 vláken, min. základní frekvence procesoru 2,9 GHz, min. Turbo frekvence procesoru 4 GHz, Cache min. 45 MB, TDP max. 270 W
- Operační paměť typu DDR5 minimálně 6 TB  s podporou ECC, min. frekvence 4800MHz
</t>
    </r>
    <r>
      <rPr>
        <b/>
        <sz val="11"/>
        <color theme="1"/>
        <rFont val="Calibri"/>
        <family val="2"/>
        <scheme val="minor"/>
      </rPr>
      <t>Disky:</t>
    </r>
    <r>
      <rPr>
        <sz val="11"/>
        <color theme="1"/>
        <rFont val="Calibri"/>
        <family val="2"/>
        <scheme val="minor"/>
      </rPr>
      <t xml:space="preserve">
2 x SSD disk o kapacitě minimálně  1.92 TB typu NVMe PCIe gen4, Pro provoz v datových centrech 24/7, Životnost disku minimálně 1 DWPD
</t>
    </r>
    <r>
      <rPr>
        <b/>
        <sz val="11"/>
        <color theme="1"/>
        <rFont val="Calibri"/>
        <family val="2"/>
        <scheme val="minor"/>
      </rPr>
      <t>Síťové karty</t>
    </r>
    <r>
      <rPr>
        <sz val="11"/>
        <color theme="1"/>
        <rFont val="Calibri"/>
        <family val="2"/>
        <scheme val="minor"/>
      </rPr>
      <t xml:space="preserve">
- min. 2x Gigabit Ethernet
- 2x 10 Gbit Ethernet + 4 x 10G SFP+ modul + 2 x optický patch min. 10m kompatibilni s  Cisco catalyst 4500x
</t>
    </r>
    <r>
      <rPr>
        <b/>
        <sz val="11"/>
        <color theme="1"/>
        <rFont val="Calibri"/>
        <family val="2"/>
        <scheme val="minor"/>
      </rPr>
      <t>IB Karty</t>
    </r>
    <r>
      <rPr>
        <sz val="11"/>
        <color theme="1"/>
        <rFont val="Calibri"/>
        <family val="2"/>
        <scheme val="minor"/>
      </rPr>
      <t xml:space="preserve">
- 2x IB karta standartu NDR-400/400GbE
Součástí dodávky je doprava na určené místo dodání.
Záruka je min. 36 měsíců, servis NBD on site, reakce na nahlášený problém do druhého pracovního dne a podpora na telefonu (hot-line) 24/7.</t>
    </r>
  </si>
  <si>
    <r>
      <rPr>
        <b/>
        <sz val="11"/>
        <color theme="1"/>
        <rFont val="Calibri"/>
        <family val="2"/>
        <scheme val="minor"/>
      </rPr>
      <t xml:space="preserve">Předmětem dodávky jsou výpočetní uzly pro náročné výpočty s 1024 GB RAM, které budou umístěné v serverovně budovy F.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Šasi stroje:</t>
    </r>
    <r>
      <rPr>
        <sz val="11"/>
        <color theme="1"/>
        <rFont val="Calibri"/>
        <family val="2"/>
        <scheme val="minor"/>
      </rPr>
      <t xml:space="preserve">
- Rackmount provedení do standardního racku o šířce 19" 
- Výška šasi max. 2U
- Rackmount řešení ližin: plnovýsuvné kuličkové ližiny s pro rack o šířce 19" s montáží bez použití nářadí. Osazení serveru v ližinách: zacvakávací systém zajištění serveru proti vysunutí (bez šroubů), při vysouvání serveru ochrana proti vyjetí z lyžin pojistkou nebo jiným mechanickým opatřením, tak, aby nemohlo dojít k pádu serveru;
- Redundantní zdroj s dostatečným výkonem pro plné osazení (při plné kapacitě disků, procesorů, pamětí, přídavných karet, …) i v případě, že není požadováno v dané sestavě.
- Účinnost zdroje s certifikací „80 Plus Titanium“.
- Napájecí kabely s konektory IEC320 C14 a C13 (lichoběžníkový, 3 konektory) pro připojení do PDU.
- vzdálená správa s podporou standartu IPMI 2.0
</t>
    </r>
    <r>
      <rPr>
        <b/>
        <sz val="11"/>
        <color theme="1"/>
        <rFont val="Calibri"/>
        <family val="2"/>
        <scheme val="minor"/>
      </rPr>
      <t>Procesor a paměť:</t>
    </r>
    <r>
      <rPr>
        <sz val="11"/>
        <color theme="1"/>
        <rFont val="Calibri"/>
        <family val="2"/>
        <scheme val="minor"/>
      </rPr>
      <t xml:space="preserve">
- 2 x procesor architektury x86_64 (amd64), každý procesor min. 32 jader, 64 vláken, min. základní frekvence procesoru 2,1 GHz, min. Turbo frekvence procesoru 3,4 Ghz,  TDP max. 270 W
- Operační paměť typu DDR5 minimálně 1024 GB  s podporou ECC, min. frekvence 4800MHz
</t>
    </r>
    <r>
      <rPr>
        <b/>
        <sz val="11"/>
        <color theme="1"/>
        <rFont val="Calibri"/>
        <family val="2"/>
        <scheme val="minor"/>
      </rPr>
      <t>Disky:</t>
    </r>
    <r>
      <rPr>
        <sz val="11"/>
        <color theme="1"/>
        <rFont val="Calibri"/>
        <family val="2"/>
        <scheme val="minor"/>
      </rPr>
      <t xml:space="preserve">
- 2 x SSD disk o kapacitě minimálně  1.92 TB typu NVMe PCIe gen4, Pro provoz v datových centrech 24/7, Životnost disku minimálně 1 DWPD
</t>
    </r>
    <r>
      <rPr>
        <b/>
        <sz val="11"/>
        <color theme="1"/>
        <rFont val="Calibri"/>
        <family val="2"/>
        <scheme val="minor"/>
      </rPr>
      <t>Síťové karty</t>
    </r>
    <r>
      <rPr>
        <sz val="11"/>
        <color theme="1"/>
        <rFont val="Calibri"/>
        <family val="2"/>
        <scheme val="minor"/>
      </rPr>
      <t xml:space="preserve">
- min. 2x Gigabit Ethernet 
</t>
    </r>
    <r>
      <rPr>
        <b/>
        <sz val="11"/>
        <color theme="1"/>
        <rFont val="Calibri"/>
        <family val="2"/>
        <scheme val="minor"/>
      </rPr>
      <t>IB Karty</t>
    </r>
    <r>
      <rPr>
        <sz val="11"/>
        <color theme="1"/>
        <rFont val="Calibri"/>
        <family val="2"/>
        <scheme val="minor"/>
      </rPr>
      <t xml:space="preserve">
- 1 x IB karta standartu NDR-400/400GbE
Součástí dodávky je doprava na určené místo dodání.
Záruka je min. 36 měsíců, servis NBD on site, reakce na nahlášený problém do druhého pracovního dne a podpora na telefonu (hot-line) 24/7.</t>
    </r>
  </si>
  <si>
    <r>
      <rPr>
        <b/>
        <sz val="11"/>
        <color theme="1"/>
        <rFont val="Calibri"/>
        <family val="2"/>
        <scheme val="minor"/>
      </rPr>
      <t xml:space="preserve">Předmětem dodávky je upgrade diskového pole na serveru „PES“, který bude umístěný v serverovně budovy F. </t>
    </r>
    <r>
      <rPr>
        <sz val="11"/>
        <color theme="1"/>
        <rFont val="Calibri"/>
        <family val="2"/>
        <scheme val="minor"/>
      </rPr>
      <t xml:space="preserve">
- Výměna disků v diskovém poli:
- 36 x disk o kapacitě minimálně  22 TB typu SATA3; velikost 3,5"; MTBF min. 2,5 mil. hodin; Otáčky 7200 RPM; Velikost cache 512MB; Disky musí být kompatibilní se stávajícím řešením 2xARC-8380 + JBOD; Disk určen pro provoz v datových centrech 24/7
- Zapůjčení náhradního diskového řešení po dobu upgrade o min. čisté kapacitě 200TB. 
Součástí dodávky je doprava na určené místo dodání.
Záruka je min. 36 měsíců, servis NBD on site, reakce na nahlášený problém do druhého pracovního dne a podpora na telefonu (hot-line) 24/7.</t>
    </r>
  </si>
  <si>
    <t>NE</t>
  </si>
  <si>
    <r>
      <rPr>
        <b/>
        <sz val="11"/>
        <color theme="1"/>
        <rFont val="Calibri"/>
        <family val="2"/>
        <scheme val="minor"/>
      </rPr>
      <t>Konzolové přepínače rozšiřující kaskádovým způsobem již instalovaný hlavní KVM switch ATEN KH-1516AI:</t>
    </r>
    <r>
      <rPr>
        <sz val="11"/>
        <color theme="1"/>
        <rFont val="Calibri"/>
        <family val="2"/>
        <scheme val="minor"/>
      </rPr>
      <t xml:space="preserve">
- šasi v rackmount provedení pro standardní 19" rack;
- min. 8 konektorů pro připojení USB a VGA standartu D-SUB umožnující připojení dodaných uzlů a řídícího serveru formou kaskádového připojení;
- min. 8 konektorů pro připojení USB a VGA standartu DisplayPort umožnující připojení  dodaných uzlů a řídícího serveru formou kaskádového připojení;
- propojovací kabel k hlavnímu KMV switchi (stacking) v délce 15 m
- 16 x USB KVM kabeláž (koncovka) odpovídající video výstupu dodaných uzlů a řídícího serveru
- 16 x Patch kabely CAT6 delka 2 m
- 16 x Patch kabely CAT6 delka 3 m
- 16 x Patch kabely CAT6 delka 5 m
</t>
    </r>
    <r>
      <rPr>
        <b/>
        <sz val="11"/>
        <color theme="1"/>
        <rFont val="Calibri"/>
        <family val="2"/>
        <scheme val="minor"/>
      </rPr>
      <t>Patch kabely:</t>
    </r>
    <r>
      <rPr>
        <sz val="11"/>
        <color theme="1"/>
        <rFont val="Calibri"/>
        <family val="2"/>
        <scheme val="minor"/>
      </rPr>
      <t xml:space="preserve">
- 20 x Patch kabely CAT6 delka 2 m
- 20 x Patch kabely CAT6 delka 3 m
- 20 x Patch kabely CAT6 delka 5 m
- 20 x Patch kabely CAT6 delka 10 m
- 10 x Patch kabely CAT6 delka 20 m
</t>
    </r>
    <r>
      <rPr>
        <b/>
        <sz val="11"/>
        <color theme="1"/>
        <rFont val="Calibri"/>
        <family val="2"/>
        <scheme val="minor"/>
      </rPr>
      <t>SFP+ moduly a opt. patch kabely:</t>
    </r>
    <r>
      <rPr>
        <sz val="11"/>
        <color theme="1"/>
        <rFont val="Calibri"/>
        <family val="2"/>
        <scheme val="minor"/>
      </rPr>
      <t xml:space="preserve">
- 10 x 10G SFP+ 850nm 300m kompatibilni s  Cisco catalyst 4500x
- 6 x Fiber patch kabel 3 m LC/UPC-LC/UPC duplex
- 4 x Fiber patch kabel 5 m LC/UPC-LC/UPC duplex
- 2 x Fiber patch kabel 10 m LC/UPC-LC/UPC duplex
</t>
    </r>
    <r>
      <rPr>
        <b/>
        <sz val="11"/>
        <color theme="1"/>
        <rFont val="Calibri"/>
        <family val="2"/>
        <scheme val="minor"/>
      </rPr>
      <t>Montážní sada do racku:</t>
    </r>
    <r>
      <rPr>
        <sz val="11"/>
        <color theme="1"/>
        <rFont val="Calibri"/>
        <family val="2"/>
        <scheme val="minor"/>
      </rPr>
      <t xml:space="preserve">
- 20 x sada montážní do racku,4x šroub M6, 4x nut, 4x plastová podložka</t>
    </r>
  </si>
  <si>
    <r>
      <rPr>
        <b/>
        <sz val="11"/>
        <color theme="1"/>
        <rFont val="Calibri"/>
        <family val="2"/>
        <scheme val="minor"/>
      </rPr>
      <t xml:space="preserve">Předmětem dodávky je infiniband switch NDR 400 Gb/s, který bude umístěný v serverovně budovy F. </t>
    </r>
    <r>
      <rPr>
        <sz val="11"/>
        <color theme="1"/>
        <rFont val="Calibri"/>
        <family val="2"/>
        <scheme val="minor"/>
      </rPr>
      <t xml:space="preserve">
- Velikost do standardní skříně 1U.
- 64 portů InfiniBand s přenosovou rychlostí 400Gb/s (NDR)
- Jednotlivý přepínač dosahuje agregovaného dvousměrného průtoku 51,2 terabitů za sekundu (Tb/s) s kapacitou více než 66,5 miliardy paketů za sekundu (BPPS).
- Podpora nejnovější technologii vysokorychlostního propojení NDR 400Gb/s
- Podpora adaptivního směrováního a protokolu
- Kabely umožňující připojit min. 13 serverů, každý server bude připojen 2 x 400Gb/s (NDR) to znamená celkem min. 26 připojení 400Gb/s (NDR)
Součástí dodávky je doprava na určené místo dodání.
Záruka je min. 36 měsíců, servis NBD on site, reakce na nahlášený problém do druhého pracovního dne a podpora na telefonu (hot-line) 24/7.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</si>
</sst>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1"/>
  <sheetViews>
    <sheetView tabSelected="1" zoomScale="57" zoomScaleNormal="57" workbookViewId="0" topLeftCell="A1">
      <selection activeCell="G7" sqref="G7:G1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43.71093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64.140625" style="0" customWidth="1"/>
    <col min="12" max="12" width="47.421875" style="0" customWidth="1"/>
    <col min="13" max="13" width="25.7109375" style="0" customWidth="1"/>
    <col min="14" max="14" width="39.57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8.7109375" style="5" customWidth="1"/>
  </cols>
  <sheetData>
    <row r="1" spans="2:22" ht="40.9" customHeight="1">
      <c r="B1" s="88" t="s">
        <v>31</v>
      </c>
      <c r="C1" s="89"/>
      <c r="D1" s="89"/>
      <c r="E1"/>
      <c r="G1" s="41"/>
      <c r="V1"/>
    </row>
    <row r="2" spans="3:22" ht="19.5" customHeight="1">
      <c r="C2"/>
      <c r="D2" s="9"/>
      <c r="E2" s="10"/>
      <c r="G2" s="92"/>
      <c r="H2" s="93"/>
      <c r="I2" s="93"/>
      <c r="J2" s="93"/>
      <c r="K2" s="93"/>
      <c r="L2" s="93"/>
      <c r="M2" s="93"/>
      <c r="N2" s="93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81"/>
      <c r="E3" s="81"/>
      <c r="F3" s="81"/>
      <c r="G3" s="93"/>
      <c r="H3" s="93"/>
      <c r="I3" s="93"/>
      <c r="J3" s="93"/>
      <c r="K3" s="93"/>
      <c r="L3" s="93"/>
      <c r="M3" s="93"/>
      <c r="N3" s="93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81"/>
      <c r="E4" s="81"/>
      <c r="F4" s="81"/>
      <c r="G4" s="81"/>
      <c r="H4" s="8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90" t="s">
        <v>2</v>
      </c>
      <c r="H5" s="91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30</v>
      </c>
      <c r="L6" s="34" t="s">
        <v>17</v>
      </c>
      <c r="M6" s="35" t="s">
        <v>18</v>
      </c>
      <c r="N6" s="34" t="s">
        <v>19</v>
      </c>
      <c r="O6" s="32" t="s">
        <v>27</v>
      </c>
      <c r="P6" s="34" t="s">
        <v>20</v>
      </c>
      <c r="Q6" s="32" t="s">
        <v>5</v>
      </c>
      <c r="R6" s="36" t="s">
        <v>6</v>
      </c>
      <c r="S6" s="80" t="s">
        <v>7</v>
      </c>
      <c r="T6" s="80" t="s">
        <v>8</v>
      </c>
      <c r="U6" s="34" t="s">
        <v>21</v>
      </c>
      <c r="V6" s="34" t="s">
        <v>22</v>
      </c>
    </row>
    <row r="7" spans="1:22" ht="409.5" customHeight="1" thickTop="1">
      <c r="A7" s="20"/>
      <c r="B7" s="42">
        <v>1</v>
      </c>
      <c r="C7" s="43" t="s">
        <v>32</v>
      </c>
      <c r="D7" s="44">
        <v>3</v>
      </c>
      <c r="E7" s="45" t="s">
        <v>26</v>
      </c>
      <c r="F7" s="74" t="s">
        <v>45</v>
      </c>
      <c r="G7" s="112"/>
      <c r="H7" s="78" t="s">
        <v>48</v>
      </c>
      <c r="I7" s="94" t="s">
        <v>37</v>
      </c>
      <c r="J7" s="97" t="s">
        <v>29</v>
      </c>
      <c r="K7" s="94" t="s">
        <v>38</v>
      </c>
      <c r="L7" s="46" t="s">
        <v>39</v>
      </c>
      <c r="M7" s="100" t="s">
        <v>41</v>
      </c>
      <c r="N7" s="100" t="s">
        <v>42</v>
      </c>
      <c r="O7" s="47" t="s">
        <v>43</v>
      </c>
      <c r="P7" s="48">
        <f>D7*Q7</f>
        <v>3723000</v>
      </c>
      <c r="Q7" s="49">
        <v>1241000</v>
      </c>
      <c r="R7" s="115"/>
      <c r="S7" s="50">
        <f>D7*R7</f>
        <v>0</v>
      </c>
      <c r="T7" s="51" t="str">
        <f aca="true" t="shared" si="0" ref="T7">IF(ISNUMBER(R7),IF(R7&gt;Q7,"NEVYHOVUJE","VYHOVUJE")," ")</f>
        <v xml:space="preserve"> </v>
      </c>
      <c r="U7" s="82"/>
      <c r="V7" s="85" t="s">
        <v>11</v>
      </c>
    </row>
    <row r="8" spans="1:22" ht="401.25" customHeight="1">
      <c r="A8" s="20"/>
      <c r="B8" s="52">
        <v>2</v>
      </c>
      <c r="C8" s="53" t="s">
        <v>33</v>
      </c>
      <c r="D8" s="54">
        <v>4</v>
      </c>
      <c r="E8" s="55" t="s">
        <v>26</v>
      </c>
      <c r="F8" s="75" t="s">
        <v>46</v>
      </c>
      <c r="G8" s="113"/>
      <c r="H8" s="79" t="s">
        <v>48</v>
      </c>
      <c r="I8" s="95"/>
      <c r="J8" s="98"/>
      <c r="K8" s="95"/>
      <c r="L8" s="57" t="s">
        <v>39</v>
      </c>
      <c r="M8" s="101"/>
      <c r="N8" s="101"/>
      <c r="O8" s="58" t="s">
        <v>43</v>
      </c>
      <c r="P8" s="59">
        <f>D8*Q8</f>
        <v>1316000</v>
      </c>
      <c r="Q8" s="60">
        <v>329000</v>
      </c>
      <c r="R8" s="116"/>
      <c r="S8" s="61">
        <f>D8*R8</f>
        <v>0</v>
      </c>
      <c r="T8" s="62" t="str">
        <f aca="true" t="shared" si="1" ref="T8:T11">IF(ISNUMBER(R8),IF(R8&gt;Q8,"NEVYHOVUJE","VYHOVUJE")," ")</f>
        <v xml:space="preserve"> </v>
      </c>
      <c r="U8" s="83"/>
      <c r="V8" s="86"/>
    </row>
    <row r="9" spans="1:22" ht="207.75" customHeight="1">
      <c r="A9" s="20"/>
      <c r="B9" s="52">
        <v>3</v>
      </c>
      <c r="C9" s="53" t="s">
        <v>34</v>
      </c>
      <c r="D9" s="54">
        <v>1</v>
      </c>
      <c r="E9" s="55" t="s">
        <v>26</v>
      </c>
      <c r="F9" s="77" t="s">
        <v>50</v>
      </c>
      <c r="G9" s="113"/>
      <c r="H9" s="79" t="s">
        <v>48</v>
      </c>
      <c r="I9" s="95"/>
      <c r="J9" s="98"/>
      <c r="K9" s="95"/>
      <c r="L9" s="57" t="s">
        <v>39</v>
      </c>
      <c r="M9" s="101"/>
      <c r="N9" s="101"/>
      <c r="O9" s="58" t="s">
        <v>44</v>
      </c>
      <c r="P9" s="59">
        <f>D9*Q9</f>
        <v>1380000</v>
      </c>
      <c r="Q9" s="60">
        <v>1380000</v>
      </c>
      <c r="R9" s="116"/>
      <c r="S9" s="61">
        <f>D9*R9</f>
        <v>0</v>
      </c>
      <c r="T9" s="62" t="str">
        <f t="shared" si="1"/>
        <v xml:space="preserve"> </v>
      </c>
      <c r="U9" s="83"/>
      <c r="V9" s="86"/>
    </row>
    <row r="10" spans="1:22" ht="148.5" customHeight="1">
      <c r="A10" s="20"/>
      <c r="B10" s="52">
        <v>4</v>
      </c>
      <c r="C10" s="53" t="s">
        <v>35</v>
      </c>
      <c r="D10" s="54">
        <v>1</v>
      </c>
      <c r="E10" s="55" t="s">
        <v>26</v>
      </c>
      <c r="F10" s="75" t="s">
        <v>47</v>
      </c>
      <c r="G10" s="113"/>
      <c r="H10" s="56" t="s">
        <v>48</v>
      </c>
      <c r="I10" s="95"/>
      <c r="J10" s="98"/>
      <c r="K10" s="95"/>
      <c r="L10" s="57" t="s">
        <v>39</v>
      </c>
      <c r="M10" s="101"/>
      <c r="N10" s="101"/>
      <c r="O10" s="58" t="s">
        <v>43</v>
      </c>
      <c r="P10" s="59">
        <f>D10*Q10</f>
        <v>380000</v>
      </c>
      <c r="Q10" s="60">
        <v>380000</v>
      </c>
      <c r="R10" s="116"/>
      <c r="S10" s="61">
        <f>D10*R10</f>
        <v>0</v>
      </c>
      <c r="T10" s="62" t="str">
        <f t="shared" si="1"/>
        <v xml:space="preserve"> </v>
      </c>
      <c r="U10" s="83"/>
      <c r="V10" s="86"/>
    </row>
    <row r="11" spans="1:22" ht="409.5" customHeight="1" thickBot="1">
      <c r="A11" s="20"/>
      <c r="B11" s="63">
        <v>5</v>
      </c>
      <c r="C11" s="64" t="s">
        <v>36</v>
      </c>
      <c r="D11" s="65">
        <v>1</v>
      </c>
      <c r="E11" s="66" t="s">
        <v>26</v>
      </c>
      <c r="F11" s="76" t="s">
        <v>49</v>
      </c>
      <c r="G11" s="114"/>
      <c r="H11" s="67" t="s">
        <v>48</v>
      </c>
      <c r="I11" s="96"/>
      <c r="J11" s="99"/>
      <c r="K11" s="96"/>
      <c r="L11" s="68" t="s">
        <v>40</v>
      </c>
      <c r="M11" s="102"/>
      <c r="N11" s="102"/>
      <c r="O11" s="69" t="s">
        <v>43</v>
      </c>
      <c r="P11" s="70">
        <f>D11*Q11</f>
        <v>59000</v>
      </c>
      <c r="Q11" s="71">
        <v>59000</v>
      </c>
      <c r="R11" s="117"/>
      <c r="S11" s="72">
        <f>D11*R11</f>
        <v>0</v>
      </c>
      <c r="T11" s="73" t="str">
        <f t="shared" si="1"/>
        <v xml:space="preserve"> </v>
      </c>
      <c r="U11" s="84"/>
      <c r="V11" s="87"/>
    </row>
    <row r="12" spans="3:16" ht="17.45" customHeight="1" thickBot="1" thickTop="1">
      <c r="C12"/>
      <c r="D12"/>
      <c r="E12"/>
      <c r="F12"/>
      <c r="G12"/>
      <c r="H12"/>
      <c r="I12"/>
      <c r="J12"/>
      <c r="N12"/>
      <c r="O12"/>
      <c r="P12"/>
    </row>
    <row r="13" spans="2:22" ht="51.75" customHeight="1" thickBot="1" thickTop="1">
      <c r="B13" s="110" t="s">
        <v>25</v>
      </c>
      <c r="C13" s="110"/>
      <c r="D13" s="110"/>
      <c r="E13" s="110"/>
      <c r="F13" s="110"/>
      <c r="G13" s="110"/>
      <c r="H13" s="40"/>
      <c r="I13" s="40"/>
      <c r="J13" s="21"/>
      <c r="K13" s="21"/>
      <c r="L13" s="6"/>
      <c r="M13" s="6"/>
      <c r="N13" s="6"/>
      <c r="O13" s="22"/>
      <c r="P13" s="22"/>
      <c r="Q13" s="23" t="s">
        <v>9</v>
      </c>
      <c r="R13" s="107" t="s">
        <v>10</v>
      </c>
      <c r="S13" s="108"/>
      <c r="T13" s="109"/>
      <c r="U13" s="24"/>
      <c r="V13" s="25"/>
    </row>
    <row r="14" spans="2:20" ht="50.45" customHeight="1" thickBot="1" thickTop="1">
      <c r="B14" s="111"/>
      <c r="C14" s="111"/>
      <c r="D14" s="111"/>
      <c r="E14" s="111"/>
      <c r="F14" s="111"/>
      <c r="G14" s="111"/>
      <c r="H14" s="111"/>
      <c r="I14" s="26"/>
      <c r="L14" s="9"/>
      <c r="M14" s="9"/>
      <c r="N14" s="9"/>
      <c r="O14" s="27"/>
      <c r="P14" s="27"/>
      <c r="Q14" s="28">
        <f>SUM(P7:P11)</f>
        <v>6858000</v>
      </c>
      <c r="R14" s="104">
        <f>SUM(S7:S11)</f>
        <v>0</v>
      </c>
      <c r="S14" s="105"/>
      <c r="T14" s="106"/>
    </row>
    <row r="15" spans="2:19" ht="15.75" thickTop="1">
      <c r="B15" s="103" t="s">
        <v>28</v>
      </c>
      <c r="C15" s="103"/>
      <c r="D15" s="103"/>
      <c r="E15" s="103"/>
      <c r="F15" s="103"/>
      <c r="G15" s="103"/>
      <c r="H15" s="81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81"/>
      <c r="H16" s="81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81"/>
      <c r="H17" s="81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81"/>
      <c r="H18" s="81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81"/>
      <c r="H19" s="81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8:19" ht="19.9" customHeight="1">
      <c r="H20" s="30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81"/>
      <c r="H21" s="81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81"/>
      <c r="H22" s="81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81"/>
      <c r="H23" s="81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81"/>
      <c r="H24" s="81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81"/>
      <c r="H25" s="81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81"/>
      <c r="H26" s="81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81"/>
      <c r="H27" s="81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81"/>
      <c r="H28" s="81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81"/>
      <c r="H29" s="81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81"/>
      <c r="H30" s="81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81"/>
      <c r="H31" s="81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81"/>
      <c r="H32" s="81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81"/>
      <c r="H33" s="81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81"/>
      <c r="H34" s="81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81"/>
      <c r="H35" s="81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81"/>
      <c r="H36" s="81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81"/>
      <c r="H37" s="81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81"/>
      <c r="H38" s="81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81"/>
      <c r="H39" s="81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81"/>
      <c r="H40" s="81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81"/>
      <c r="H41" s="81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81"/>
      <c r="H42" s="81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81"/>
      <c r="H43" s="81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81"/>
      <c r="H44" s="81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81"/>
      <c r="H45" s="81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81"/>
      <c r="H46" s="81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81"/>
      <c r="H47" s="81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81"/>
      <c r="H48" s="81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81"/>
      <c r="H49" s="81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81"/>
      <c r="H50" s="81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81"/>
      <c r="H51" s="81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81"/>
      <c r="H52" s="81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81"/>
      <c r="H53" s="81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81"/>
      <c r="H54" s="81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81"/>
      <c r="H55" s="81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81"/>
      <c r="H56" s="81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81"/>
      <c r="H57" s="81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81"/>
      <c r="H58" s="81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81"/>
      <c r="H59" s="81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81"/>
      <c r="H60" s="81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81"/>
      <c r="H61" s="81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81"/>
      <c r="H62" s="81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81"/>
      <c r="H63" s="81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81"/>
      <c r="H64" s="81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81"/>
      <c r="H65" s="81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81"/>
      <c r="H66" s="81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81"/>
      <c r="H67" s="81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81"/>
      <c r="H68" s="81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81"/>
      <c r="H69" s="81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81"/>
      <c r="H70" s="81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81"/>
      <c r="H71" s="81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81"/>
      <c r="H72" s="81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81"/>
      <c r="H73" s="81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81"/>
      <c r="H74" s="81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81"/>
      <c r="H75" s="81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81"/>
      <c r="H76" s="81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81"/>
      <c r="H77" s="81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81"/>
      <c r="H78" s="81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81"/>
      <c r="H79" s="81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81"/>
      <c r="H80" s="81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81"/>
      <c r="H81" s="81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81"/>
      <c r="H82" s="81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81"/>
      <c r="H83" s="81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81"/>
      <c r="H84" s="81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81"/>
      <c r="H85" s="81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81"/>
      <c r="H86" s="81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81"/>
      <c r="H87" s="81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81"/>
      <c r="H88" s="81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81"/>
      <c r="H89" s="81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81"/>
      <c r="H90" s="81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81"/>
      <c r="H91" s="81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81"/>
      <c r="H92" s="81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81"/>
      <c r="H93" s="81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81"/>
      <c r="H94" s="81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81"/>
      <c r="H95" s="81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81"/>
      <c r="H96" s="81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81"/>
      <c r="H97" s="81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81"/>
      <c r="H98" s="81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81"/>
      <c r="H99" s="81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6" ht="19.9" customHeight="1">
      <c r="C100" s="21"/>
      <c r="D100" s="29"/>
      <c r="E100" s="21"/>
      <c r="F100" s="21"/>
      <c r="G100" s="81"/>
      <c r="H100" s="81"/>
      <c r="I100" s="11"/>
      <c r="J100" s="11"/>
      <c r="K100" s="11"/>
      <c r="L100" s="11"/>
      <c r="M100" s="11"/>
      <c r="N100" s="5"/>
      <c r="O100" s="5"/>
      <c r="P100" s="5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</sheetData>
  <sheetProtection algorithmName="SHA-512" hashValue="1/z4Wa3oi9catpBN1GVmIVNSK/1hi0qZKMJBWKH6WAOeqtsqpqrpEVO1DCAqnFBcLEco3lNDldHhXLIGIjDCJQ==" saltValue="eQDYyYS2pufrJPJs919nzg==" spinCount="100000" sheet="1" objects="1" scenarios="1"/>
  <mergeCells count="15">
    <mergeCell ref="B15:G15"/>
    <mergeCell ref="R14:T14"/>
    <mergeCell ref="R13:T13"/>
    <mergeCell ref="B13:G13"/>
    <mergeCell ref="B14:H14"/>
    <mergeCell ref="U7:U11"/>
    <mergeCell ref="V7:V11"/>
    <mergeCell ref="B1:D1"/>
    <mergeCell ref="G5:H5"/>
    <mergeCell ref="G2:N3"/>
    <mergeCell ref="I7:I11"/>
    <mergeCell ref="J7:J11"/>
    <mergeCell ref="K7:K11"/>
    <mergeCell ref="M7:M11"/>
    <mergeCell ref="N7:N11"/>
  </mergeCells>
  <conditionalFormatting sqref="B7:B11 D7:D11">
    <cfRule type="containsBlanks" priority="96" dxfId="7">
      <formula>LEN(TRIM(B7))=0</formula>
    </cfRule>
  </conditionalFormatting>
  <conditionalFormatting sqref="B7:B11">
    <cfRule type="cellIs" priority="93" dxfId="6" operator="greaterThanOrEqual">
      <formula>1</formula>
    </cfRule>
  </conditionalFormatting>
  <conditionalFormatting sqref="G7:H11 R7:R11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1">
    <cfRule type="notContainsBlanks" priority="69" dxfId="2">
      <formula>LEN(TRIM(G7))&gt;0</formula>
    </cfRule>
  </conditionalFormatting>
  <conditionalFormatting sqref="T7:T11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1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2024-02-15T12:56:12Z</cp:lastPrinted>
  <dcterms:created xsi:type="dcterms:W3CDTF">2014-03-05T12:43:32Z</dcterms:created>
  <dcterms:modified xsi:type="dcterms:W3CDTF">2024-02-27T06:33:41Z</dcterms:modified>
  <cp:category/>
  <cp:version/>
  <cp:contentType/>
  <cp:contentStatus/>
  <cp:revision>3</cp:revision>
</cp:coreProperties>
</file>