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30\1 výzva\"/>
    </mc:Choice>
  </mc:AlternateContent>
  <xr:revisionPtr revIDLastSave="0" documentId="13_ncr:1_{6D69958C-0AAC-4556-A7AF-921A3FE9CB84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S9" i="1"/>
  <c r="T9" i="1"/>
  <c r="S7" i="1"/>
  <c r="P7" i="1"/>
  <c r="R12" i="1" l="1"/>
  <c r="Q12" i="1"/>
  <c r="T7" i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<sst xmlns="http://schemas.openxmlformats.org/spreadsheetml/2006/main" count="47" uniqueCount="43">
  <si>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</si>
  <si>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</si>
  <si>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</si>
  <si>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</si>
  <si>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</si>
  <si>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</si>
  <si>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</si>
  <si>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</si>
  <si>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</si>
  <si>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</si>
  <si>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</si>
  <si>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</si>
  <si>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</si>
  <si>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</si>
  <si>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</si>
  <si>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</si>
  <si>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</si>
  <si>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</si>
  <si>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</si>
  <si>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</si>
  <si>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</si>
  <si>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</si>
  <si>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</si>
  <si>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</si>
  <si>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</si>
  <si>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</si>
  <si>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</si>
  <si>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</si>
  <si>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</si>
  <si>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</si>
  <si>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Společná faktura</t>
  </si>
  <si>
    <t>NE</t>
  </si>
  <si>
    <t xml:space="preserve">Příloha č. 2 Kupní smlouvy - technická specifikace
Výpočetní technika (III.) 030 - 2024 </t>
  </si>
  <si>
    <t>Záložní zdroj napájení 40kW pro serverovnu</t>
  </si>
  <si>
    <t>Přepínač ATS s dohledovým softwarem přes SNMP (Simple Network Management Protocol)</t>
  </si>
  <si>
    <t>90 dní</t>
  </si>
  <si>
    <t>Pokud financováno z projektových prostředků, pak ŘEŠITEL uvede: NÁZEV A ČÍSLO DOTAČNÍHO PROJEKTU</t>
  </si>
  <si>
    <t>Bc. Martin Šafránek,
Tel.: 602 779 591,
37763 4792</t>
  </si>
  <si>
    <t>Teslova 9, 
301 00 Plzeň,
Nové technologie – výzkumné centrum - budova F
(serverovna v budově F se nachází v 1. NP s přístupem v rovině bez schodů a jiných překážek)</t>
  </si>
  <si>
    <r>
      <rPr>
        <b/>
        <sz val="11"/>
        <rFont val="Calibri"/>
        <family val="2"/>
        <charset val="238"/>
        <scheme val="minor"/>
      </rPr>
      <t>Předmětem dodávky je třífázový záložní zdroj napájení s výstupním výkonem 40kW, který je umístěný v serverovně budovy F.</t>
    </r>
    <r>
      <rPr>
        <sz val="11"/>
        <rFont val="Calibri"/>
        <family val="2"/>
        <charset val="238"/>
        <scheme val="minor"/>
      </rPr>
      <t xml:space="preserve"> 
Dodaný záložní zdroj musí být kompatibilní se stávajícím UPS systémem v serverovně v budově F na adrese Teslova 9, Plzeň (EATON 93PS 30kW s možností upgradu na 40kW).
</t>
    </r>
    <r>
      <rPr>
        <b/>
        <sz val="11"/>
        <rFont val="Calibri"/>
        <family val="2"/>
        <charset val="238"/>
        <scheme val="minor"/>
      </rPr>
      <t xml:space="preserve">Hranice dodávky: </t>
    </r>
    <r>
      <rPr>
        <sz val="11"/>
        <rFont val="Calibri"/>
        <family val="2"/>
        <charset val="238"/>
        <scheme val="minor"/>
      </rPr>
      <t xml:space="preserve">
Pro připojení UPS bude na vstupu k dispozici 2 x vodič 5x25mm2 CGSG (3f+N+PE), jmenovité napětí 230/400V, 50Hz, jištění 3x80A, charakteristika C, na výstupu vodič 5x25mm2  (3f+N+PE), jmenovité napětí 230/400V, 50Hz.
</t>
    </r>
    <r>
      <rPr>
        <b/>
        <sz val="11"/>
        <rFont val="Calibri"/>
        <family val="2"/>
        <charset val="238"/>
        <scheme val="minor"/>
      </rPr>
      <t>Technická specifikace UPS:</t>
    </r>
    <r>
      <rPr>
        <sz val="11"/>
        <rFont val="Calibri"/>
        <family val="2"/>
        <charset val="238"/>
        <scheme val="minor"/>
      </rPr>
      <t xml:space="preserve">
a) výstupní výkon UPS 40 kVA / 40kW;
b) doba zálohy alespoň 10 minut pro zatížení 25 kW;
c) rozměry zabrané podlahové plochy maximálně 0,5 m x 0,8 m;
d) účinnost alespoň 98,8% při režimu provozu energy saver systém;
e) účinnost alespoň 96,1% v režimu on-line
f) vstupní účiník 0,99;
g) výstupní účiník 1, výkon v kVA je roven výkonu v kW;
h) zkreslení vstupního proudu (THDI) menší než 3%, prakticky sinusový odběr, bez generování vyšších harmonických;
i) inteligentní systém dobíjení baterií, zajišťující prodloužení životnosti baterií až o 50%;
j) ovládací prvky: dotykový LCD displej a ovládací prvky pro lokální správu a nastavení, prostorová barevná LED indikace na čelních dveřích UPS;
k) nastavení intervalu servisní kontroly s následným upozorněním prostorovou LED indikací a přes SNMP;
l) vnitřní ochrana proti zpětnému proudu;
m) možnost studeného startu na baterie;
n) sonda pro monitoring prostředí (teplota, vlhkost);
o) komunikační karta zajišťující kontrolu nad zařízením formou WEB / SNMP komunikace - kompatibilita s protokoly HTTP, SNMP, SMTP, Telnet, SSL a SSH; upozornění na poplachové situace: e-mail, SNMP Trap; kompatibilita se SNMPv3 a IPv6; možný současný přístup až ze 3 připojených prohlížečů; možnost synchronizace kalendářního data a času pomocí NTP serveru;
p) interní baterie v UPS, bezúdržbové, technická životnost alespoň 7 let;
q) mechanický by-pass na UPS;
r) součástí dodávky je program monitorující stav UPS, který je během dlouhodobého výpadku napájení schopen regulérně odstavit systémy na ní připojené (servery s OS Linux).
s) Součástí dodávky je doprava na zadanou adresu, zapojení UPS a zaškolení.
Záruka min. 24 měsíců.</t>
    </r>
  </si>
  <si>
    <r>
      <rPr>
        <b/>
        <sz val="11"/>
        <color theme="1"/>
        <rFont val="Calibri"/>
        <family val="2"/>
        <charset val="238"/>
        <scheme val="minor"/>
      </rPr>
      <t xml:space="preserve">Předmětem dodávky jsou přepínače ATS s dohledovým softwarem přes SNMP (Simple Network Management Protocol).
Technická specifikace Přepínače ATS:
</t>
    </r>
    <r>
      <rPr>
        <sz val="11"/>
        <color theme="1"/>
        <rFont val="Calibri"/>
        <family val="2"/>
        <charset val="238"/>
        <scheme val="minor"/>
      </rPr>
      <t xml:space="preserve">a) v provedení 1U (250 mm x 430 mm x 43 mm);
b) s výkonem alespoň 3,8kW;
c) vstupní napětí je 200-240V s jmenovitým proudem 16A;
d) je vybaven 2 vstupy napětí C20 a alespoň výstupy 8 x C13 a 1 x C19
e) je vybaven komunikační kartou SNMP (Simple Network Management Protocol);
f) přepínač ATS musí být vybavený připojovací šňůrou se zástrčkou.
Záruka min. 24 měsíců. </t>
    </r>
  </si>
  <si>
    <t>Záruka min. 24 měsíců.
Součástí dodávky je doprava na zadanou adresu, zapojení UPS a zaškolení.</t>
  </si>
  <si>
    <t>Záruka min.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</si>
</sst>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6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4" fillId="4" borderId="14" xfId="0" applyFont="1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0" borderId="19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3" fontId="0" fillId="2" borderId="17" xfId="0" applyNumberForma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left" vertical="center" wrapText="1" indent="1"/>
    </xf>
    <xf numFmtId="0" fontId="13" fillId="6" borderId="19" xfId="0" applyFont="1" applyFill="1" applyBorder="1" applyAlignment="1">
      <alignment horizontal="left" vertical="center" wrapText="1" inden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9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B7" zoomScaleNormal="100" workbookViewId="0">
      <selection activeCell="G7" sqref="G7:G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0.7109375" style="2" customWidth="1"/>
    <col min="5" max="5" width="10.5703125" style="3" customWidth="1"/>
    <col min="6" max="6" width="140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1.85546875" hidden="1" customWidth="1"/>
    <col min="12" max="12" width="32.42578125" customWidth="1"/>
    <col min="13" max="13" width="22.42578125" customWidth="1"/>
    <col min="14" max="14" width="39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6" style="5" customWidth="1"/>
  </cols>
  <sheetData>
    <row r="1" spans="1:22" ht="40.9" customHeight="1" x14ac:dyDescent="0.25">
      <c r="B1" s="92" t="s">
        <v>32</v>
      </c>
      <c r="C1" s="93"/>
      <c r="D1" s="93"/>
      <c r="E1"/>
      <c r="G1" s="41"/>
      <c r="V1"/>
    </row>
    <row r="2" spans="1:22" ht="22.5" customHeight="1" x14ac:dyDescent="0.25">
      <c r="C2"/>
      <c r="D2" s="9"/>
      <c r="E2" s="10"/>
      <c r="G2" s="96"/>
      <c r="H2" s="97"/>
      <c r="I2" s="97"/>
      <c r="J2" s="97"/>
      <c r="K2" s="97"/>
      <c r="L2" s="97"/>
      <c r="M2" s="97"/>
      <c r="N2" s="9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4"/>
      <c r="E3" s="54"/>
      <c r="F3" s="54"/>
      <c r="G3" s="97"/>
      <c r="H3" s="97"/>
      <c r="I3" s="97"/>
      <c r="J3" s="97"/>
      <c r="K3" s="97"/>
      <c r="L3" s="97"/>
      <c r="M3" s="97"/>
      <c r="N3" s="9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4"/>
      <c r="E4" s="54"/>
      <c r="F4" s="54"/>
      <c r="G4" s="54"/>
      <c r="H4" s="5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4" t="s">
        <v>2</v>
      </c>
      <c r="H5" s="9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36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3" t="s">
        <v>7</v>
      </c>
      <c r="T6" s="53" t="s">
        <v>8</v>
      </c>
      <c r="U6" s="34" t="s">
        <v>21</v>
      </c>
      <c r="V6" s="34" t="s">
        <v>22</v>
      </c>
    </row>
    <row r="7" spans="1:22" ht="409.5" customHeight="1" thickTop="1" x14ac:dyDescent="0.25">
      <c r="A7" s="20"/>
      <c r="B7" s="98">
        <v>1</v>
      </c>
      <c r="C7" s="100" t="s">
        <v>33</v>
      </c>
      <c r="D7" s="102">
        <v>1</v>
      </c>
      <c r="E7" s="104" t="s">
        <v>27</v>
      </c>
      <c r="F7" s="106" t="s">
        <v>39</v>
      </c>
      <c r="G7" s="113"/>
      <c r="H7" s="67" t="s">
        <v>31</v>
      </c>
      <c r="I7" s="58" t="s">
        <v>30</v>
      </c>
      <c r="J7" s="61" t="s">
        <v>31</v>
      </c>
      <c r="K7" s="64"/>
      <c r="L7" s="108" t="s">
        <v>41</v>
      </c>
      <c r="M7" s="110" t="s">
        <v>37</v>
      </c>
      <c r="N7" s="110" t="s">
        <v>38</v>
      </c>
      <c r="O7" s="55" t="s">
        <v>35</v>
      </c>
      <c r="P7" s="75">
        <f>D7*Q7</f>
        <v>450900</v>
      </c>
      <c r="Q7" s="77">
        <v>450900</v>
      </c>
      <c r="R7" s="116"/>
      <c r="S7" s="79">
        <f>D7*R7</f>
        <v>0</v>
      </c>
      <c r="T7" s="81" t="str">
        <f t="shared" ref="T7" si="0">IF(ISNUMBER(R7), IF(R7&gt;Q7,"NEVYHOVUJE","VYHOVUJE")," ")</f>
        <v xml:space="preserve"> </v>
      </c>
      <c r="U7" s="72"/>
      <c r="V7" s="69" t="s">
        <v>11</v>
      </c>
    </row>
    <row r="8" spans="1:22" ht="91.5" customHeight="1" x14ac:dyDescent="0.25">
      <c r="A8" s="20"/>
      <c r="B8" s="99"/>
      <c r="C8" s="101"/>
      <c r="D8" s="103"/>
      <c r="E8" s="105"/>
      <c r="F8" s="107"/>
      <c r="G8" s="114"/>
      <c r="H8" s="68"/>
      <c r="I8" s="59"/>
      <c r="J8" s="62"/>
      <c r="K8" s="65"/>
      <c r="L8" s="109"/>
      <c r="M8" s="111"/>
      <c r="N8" s="111"/>
      <c r="O8" s="56"/>
      <c r="P8" s="76"/>
      <c r="Q8" s="78"/>
      <c r="R8" s="117"/>
      <c r="S8" s="80"/>
      <c r="T8" s="82"/>
      <c r="U8" s="73"/>
      <c r="V8" s="70"/>
    </row>
    <row r="9" spans="1:22" ht="190.5" customHeight="1" thickBot="1" x14ac:dyDescent="0.3">
      <c r="A9" s="20"/>
      <c r="B9" s="42">
        <v>2</v>
      </c>
      <c r="C9" s="43" t="s">
        <v>34</v>
      </c>
      <c r="D9" s="44">
        <v>6</v>
      </c>
      <c r="E9" s="45" t="s">
        <v>27</v>
      </c>
      <c r="F9" s="52" t="s">
        <v>40</v>
      </c>
      <c r="G9" s="115"/>
      <c r="H9" s="46" t="s">
        <v>31</v>
      </c>
      <c r="I9" s="60"/>
      <c r="J9" s="63"/>
      <c r="K9" s="66"/>
      <c r="L9" s="47" t="s">
        <v>42</v>
      </c>
      <c r="M9" s="112"/>
      <c r="N9" s="112"/>
      <c r="O9" s="57"/>
      <c r="P9" s="48">
        <f>D9*Q9</f>
        <v>119400</v>
      </c>
      <c r="Q9" s="49">
        <v>19900</v>
      </c>
      <c r="R9" s="118"/>
      <c r="S9" s="50">
        <f>D9*R9</f>
        <v>0</v>
      </c>
      <c r="T9" s="51" t="str">
        <f t="shared" ref="T9" si="1">IF(ISNUMBER(R9), IF(R9&gt;Q9,"NEVYHOVUJE","VYHOVUJE")," ")</f>
        <v xml:space="preserve"> </v>
      </c>
      <c r="U9" s="74"/>
      <c r="V9" s="71"/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90" t="s">
        <v>26</v>
      </c>
      <c r="C11" s="90"/>
      <c r="D11" s="90"/>
      <c r="E11" s="90"/>
      <c r="F11" s="90"/>
      <c r="G11" s="90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87" t="s">
        <v>10</v>
      </c>
      <c r="S11" s="88"/>
      <c r="T11" s="89"/>
      <c r="U11" s="24"/>
      <c r="V11" s="25"/>
    </row>
    <row r="12" spans="1:22" ht="50.45" customHeight="1" thickTop="1" thickBot="1" x14ac:dyDescent="0.3">
      <c r="B12" s="91" t="s">
        <v>25</v>
      </c>
      <c r="C12" s="91"/>
      <c r="D12" s="91"/>
      <c r="E12" s="91"/>
      <c r="F12" s="91"/>
      <c r="G12" s="91"/>
      <c r="H12" s="91"/>
      <c r="I12" s="26"/>
      <c r="L12" s="9"/>
      <c r="M12" s="9"/>
      <c r="N12" s="9"/>
      <c r="O12" s="27"/>
      <c r="P12" s="27"/>
      <c r="Q12" s="28">
        <f>SUM(P7:P9)</f>
        <v>570300</v>
      </c>
      <c r="R12" s="84">
        <f>SUM(S7:S9)</f>
        <v>0</v>
      </c>
      <c r="S12" s="85"/>
      <c r="T12" s="86"/>
    </row>
    <row r="13" spans="1:22" ht="15.75" thickTop="1" x14ac:dyDescent="0.25">
      <c r="B13" s="83" t="s">
        <v>29</v>
      </c>
      <c r="C13" s="83"/>
      <c r="D13" s="83"/>
      <c r="E13" s="83"/>
      <c r="F13" s="83"/>
      <c r="G13" s="83"/>
      <c r="H13" s="54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4"/>
      <c r="H14" s="54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54"/>
      <c r="H15" s="54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54"/>
      <c r="H16" s="54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4"/>
      <c r="H17" s="54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4"/>
      <c r="H19" s="54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4"/>
      <c r="H20" s="54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4"/>
      <c r="H21" s="54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4"/>
      <c r="H22" s="54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4"/>
      <c r="H23" s="54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4"/>
      <c r="H24" s="54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4"/>
      <c r="H25" s="54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4"/>
      <c r="H26" s="54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4"/>
      <c r="H27" s="54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4"/>
      <c r="H28" s="54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4"/>
      <c r="H29" s="54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4"/>
      <c r="H30" s="54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4"/>
      <c r="H31" s="54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4"/>
      <c r="H32" s="54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4"/>
      <c r="H33" s="54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4"/>
      <c r="H34" s="54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4"/>
      <c r="H35" s="54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4"/>
      <c r="H36" s="54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4"/>
      <c r="H37" s="54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4"/>
      <c r="H38" s="54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4"/>
      <c r="H39" s="54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4"/>
      <c r="H40" s="54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4"/>
      <c r="H41" s="54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4"/>
      <c r="H42" s="54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4"/>
      <c r="H43" s="54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4"/>
      <c r="H44" s="54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4"/>
      <c r="H45" s="54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4"/>
      <c r="H46" s="54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4"/>
      <c r="H47" s="54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4"/>
      <c r="H48" s="54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4"/>
      <c r="H49" s="54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4"/>
      <c r="H50" s="54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4"/>
      <c r="H51" s="54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4"/>
      <c r="H52" s="54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4"/>
      <c r="H53" s="54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4"/>
      <c r="H54" s="54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4"/>
      <c r="H55" s="54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4"/>
      <c r="H56" s="54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4"/>
      <c r="H57" s="54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4"/>
      <c r="H58" s="54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4"/>
      <c r="H59" s="54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4"/>
      <c r="H60" s="54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4"/>
      <c r="H61" s="54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4"/>
      <c r="H62" s="54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4"/>
      <c r="H63" s="54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4"/>
      <c r="H64" s="54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4"/>
      <c r="H65" s="54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4"/>
      <c r="H66" s="54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4"/>
      <c r="H67" s="54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4"/>
      <c r="H68" s="54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4"/>
      <c r="H69" s="54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4"/>
      <c r="H70" s="54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4"/>
      <c r="H71" s="54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4"/>
      <c r="H72" s="54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4"/>
      <c r="H73" s="54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4"/>
      <c r="H74" s="54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4"/>
      <c r="H75" s="54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4"/>
      <c r="H76" s="54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4"/>
      <c r="H77" s="54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4"/>
      <c r="H78" s="54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4"/>
      <c r="H79" s="54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4"/>
      <c r="H80" s="54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4"/>
      <c r="H81" s="54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4"/>
      <c r="H82" s="54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4"/>
      <c r="H83" s="54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4"/>
      <c r="H84" s="54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4"/>
      <c r="H85" s="54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4"/>
      <c r="H86" s="54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4"/>
      <c r="H87" s="54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4"/>
      <c r="H88" s="54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4"/>
      <c r="H89" s="54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4"/>
      <c r="H90" s="54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4"/>
      <c r="H91" s="54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4"/>
      <c r="H92" s="54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4"/>
      <c r="H93" s="54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4"/>
      <c r="H94" s="54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4"/>
      <c r="H95" s="54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4"/>
      <c r="H96" s="54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54"/>
      <c r="H97" s="54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54"/>
      <c r="H98" s="54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4rj+8eH7CFt+75fVFbBPrWFN0DmMIusAIDpm5ck85RBy5QIgXaJlaGDCbGGGrpSOlKNE9mG9Zuy/c00UVQjnCQ==" saltValue="rxq74DjV/LCb94FgrJ9qlQ==" spinCount="100000" sheet="1" objects="1" scenarios="1"/>
  <mergeCells count="29">
    <mergeCell ref="B1:D1"/>
    <mergeCell ref="G5:H5"/>
    <mergeCell ref="G2:N3"/>
    <mergeCell ref="B7:B8"/>
    <mergeCell ref="C7:C8"/>
    <mergeCell ref="D7:D8"/>
    <mergeCell ref="E7:E8"/>
    <mergeCell ref="F7:F8"/>
    <mergeCell ref="L7:L8"/>
    <mergeCell ref="M7:M9"/>
    <mergeCell ref="N7:N9"/>
    <mergeCell ref="B13:G13"/>
    <mergeCell ref="R12:T12"/>
    <mergeCell ref="R11:T11"/>
    <mergeCell ref="B11:G11"/>
    <mergeCell ref="B12:H12"/>
    <mergeCell ref="V7:V9"/>
    <mergeCell ref="U7:U9"/>
    <mergeCell ref="P7:P8"/>
    <mergeCell ref="Q7:Q8"/>
    <mergeCell ref="R7:R8"/>
    <mergeCell ref="S7:S8"/>
    <mergeCell ref="T7:T8"/>
    <mergeCell ref="O7:O9"/>
    <mergeCell ref="I7:I9"/>
    <mergeCell ref="J7:J9"/>
    <mergeCell ref="K7:K9"/>
    <mergeCell ref="G7:G8"/>
    <mergeCell ref="H7:H8"/>
  </mergeCells>
  <conditionalFormatting sqref="B7 B9 D7 D9">
    <cfRule type="containsBlanks" dxfId="7" priority="96">
      <formula>LEN(TRIM(B7))=0</formula>
    </cfRule>
  </conditionalFormatting>
  <conditionalFormatting sqref="B7 B9">
    <cfRule type="cellIs" dxfId="6" priority="93" operator="greaterThanOrEqual">
      <formula>1</formula>
    </cfRule>
  </conditionalFormatting>
  <conditionalFormatting sqref="G7:H7 G9:H9 R7 R9">
    <cfRule type="notContainsBlanks" dxfId="5" priority="70">
      <formula>LEN(TRIM(G7))&gt;0</formula>
    </cfRule>
  </conditionalFormatting>
  <conditionalFormatting sqref="G7:H7 G9:H9">
    <cfRule type="notContainsBlanks" dxfId="4" priority="69">
      <formula>LEN(TRIM(G7))&gt;0</formula>
    </cfRule>
  </conditionalFormatting>
  <conditionalFormatting sqref="G7:H7 R7 G9:H9 R9">
    <cfRule type="notContainsBlanks" dxfId="3" priority="71">
      <formula>LEN(TRIM(G7))&gt;0</formula>
    </cfRule>
    <cfRule type="containsBlanks" dxfId="2" priority="73">
      <formula>LEN(TRIM(G7))=0</formula>
    </cfRule>
  </conditionalFormatting>
  <conditionalFormatting sqref="T7 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 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2024-02-07T06:17:20Z</cp:lastPrinted>
  <dcterms:created xsi:type="dcterms:W3CDTF">2014-03-05T12:43:32Z</dcterms:created>
  <dcterms:modified xsi:type="dcterms:W3CDTF">2024-02-19T12:21:53Z</dcterms:modified>
</cp:coreProperties>
</file>