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8\1 výzva\"/>
    </mc:Choice>
  </mc:AlternateContent>
  <xr:revisionPtr revIDLastSave="0" documentId="13_ncr:1_{85949BE6-AA52-4C32-9DBF-5F35A1924C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Tonery!$B$1:$U$24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1" i="1"/>
  <c r="R12" i="1"/>
  <c r="R15" i="1"/>
  <c r="S17" i="1"/>
  <c r="R18" i="1"/>
  <c r="S21" i="1"/>
  <c r="O21" i="1"/>
  <c r="R21" i="1"/>
  <c r="H21" i="1"/>
  <c r="S16" i="1"/>
  <c r="S11" i="1"/>
  <c r="O12" i="1"/>
  <c r="O13" i="1"/>
  <c r="O14" i="1"/>
  <c r="O15" i="1"/>
  <c r="O16" i="1"/>
  <c r="O17" i="1"/>
  <c r="O18" i="1"/>
  <c r="O19" i="1"/>
  <c r="O20" i="1"/>
  <c r="R13" i="1"/>
  <c r="S13" i="1"/>
  <c r="R14" i="1"/>
  <c r="S14" i="1"/>
  <c r="R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O11" i="1"/>
  <c r="H11" i="1"/>
  <c r="O10" i="1"/>
  <c r="R10" i="1"/>
  <c r="S10" i="1"/>
  <c r="H10" i="1"/>
  <c r="O9" i="1"/>
  <c r="H9" i="1"/>
  <c r="S9" i="1" l="1"/>
  <c r="R16" i="1"/>
  <c r="S18" i="1"/>
  <c r="S15" i="1"/>
  <c r="S12" i="1"/>
  <c r="H7" i="1"/>
  <c r="H8" i="1"/>
  <c r="S8" i="1" l="1"/>
  <c r="R8" i="1"/>
  <c r="O8" i="1"/>
  <c r="O7" i="1" l="1"/>
  <c r="P24" i="1" s="1"/>
  <c r="S7" i="1" l="1"/>
  <c r="R7" i="1"/>
  <c r="Q24" i="1" s="1"/>
</calcChain>
</file>

<file path=xl/sharedStrings.xml><?xml version="1.0" encoding="utf-8"?>
<sst xmlns="http://schemas.openxmlformats.org/spreadsheetml/2006/main" count="82" uniqueCount="62">
  <si>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</si>
  <si>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</si>
  <si>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</si>
  <si>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</si>
  <si>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</si>
  <si>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</si>
  <si>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</si>
  <si>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</si>
  <si>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</si>
  <si>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</si>
  <si>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</si>
  <si>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</si>
  <si>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</si>
  <si>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</si>
  <si>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</si>
  <si>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</si>
  <si>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</si>
  <si>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</si>
  <si>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</si>
  <si>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</si>
  <si>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</si>
  <si>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</si>
  <si>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</si>
  <si>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</si>
  <si>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</si>
  <si>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</si>
  <si>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</si>
  <si>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</si>
  <si>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</si>
  <si>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</si>
  <si>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</si>
  <si>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ks</t>
  </si>
  <si>
    <t>Nádobka na odpadní toner pro TA2390,2935,3505ci</t>
  </si>
  <si>
    <t>Odpadní nádobka pro Canon imagePROGRAF TM-300</t>
  </si>
  <si>
    <t>Příloha č. 2 Kupní smlouvy - technická specifikace
Tonery (II.) 008 - 2024 (originální)</t>
  </si>
  <si>
    <t>RTI - Ing. Roman Polák,
Tel.: 37763 8753</t>
  </si>
  <si>
    <t>Univerzitní 22, 
301 00 Plzeň,
Fakulta strojní - Regionální technologický institut,
místnost UX 229</t>
  </si>
  <si>
    <t>NE</t>
  </si>
  <si>
    <t>Společná faktura</t>
  </si>
  <si>
    <t>Originální náplň. Výtěžnost 10 000 stran.</t>
  </si>
  <si>
    <t>Originální náplň.  Výtěžnost 7 000 stran.</t>
  </si>
  <si>
    <r>
      <rPr>
        <b/>
        <sz val="11"/>
        <color theme="1"/>
        <rFont val="Calibri"/>
        <family val="2"/>
        <charset val="238"/>
        <scheme val="minor"/>
      </rPr>
      <t>Purpurový</t>
    </r>
    <r>
      <rPr>
        <sz val="11"/>
        <color theme="1"/>
        <rFont val="Calibri"/>
        <family val="2"/>
        <charset val="238"/>
        <scheme val="minor"/>
      </rPr>
      <t xml:space="preserve"> inkoust pro HP PageWide Pro 477dw</t>
    </r>
  </si>
  <si>
    <t>Originální náplň. Výtěžnost 7 000 stran.</t>
  </si>
  <si>
    <t xml:space="preserve">Originální toner. Minimální výtěžnost při 5% pokrytí 25 000 stran. </t>
  </si>
  <si>
    <t xml:space="preserve">Originální toner. Minimální výtěžnost při 5% pokrytí 15 000 stran. </t>
  </si>
  <si>
    <t xml:space="preserve">Originální toner. Minimální výtěžnost při 5% pokrytí 30 000 stran. </t>
  </si>
  <si>
    <t xml:space="preserve">Originální toner. Minimální výtěžnost při 5% pokrytí 20 000 stran. </t>
  </si>
  <si>
    <t>Originální toner. Minimální výtěžnost při 5% pokrytí 16 000 stran.</t>
  </si>
  <si>
    <t>Originální odpadní nádobka. Životnost minimálně 25 000 stran.</t>
  </si>
  <si>
    <r>
      <t xml:space="preserve">Barevný toner pro TA 2930,2935,3505ci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</si>
  <si>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>Barevný toner pro TA 4006ci -</t>
    </r>
    <r>
      <rPr>
        <b/>
        <sz val="11"/>
        <color theme="1"/>
        <rFont val="Calibri"/>
        <family val="2"/>
        <charset val="238"/>
        <scheme val="minor"/>
      </rPr>
      <t xml:space="preserve"> cyan</t>
    </r>
  </si>
  <si>
    <r>
      <t xml:space="preserve">Barevný toner pro TA4006ci - </t>
    </r>
    <r>
      <rPr>
        <b/>
        <sz val="11"/>
        <color theme="1"/>
        <rFont val="Calibri"/>
        <family val="2"/>
        <charset val="238"/>
        <scheme val="minor"/>
      </rPr>
      <t>yellow</t>
    </r>
  </si>
  <si>
    <r>
      <t xml:space="preserve">Barevný toner pro TA4006ci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</si>
  <si>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t>Originální odpadní nádobka pro Canon imagePROGRAF TM-300.</t>
  </si>
  <si>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inkoust pro HP PageWide Pro 477dw</t>
    </r>
  </si>
  <si>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inkoust pro HP PageWide Pro 477dw</t>
    </r>
  </si>
  <si>
    <r>
      <rPr>
        <b/>
        <sz val="11"/>
        <color theme="1"/>
        <rFont val="Calibri"/>
        <family val="2"/>
        <charset val="238"/>
        <scheme val="minor"/>
      </rPr>
      <t>Azurový</t>
    </r>
    <r>
      <rPr>
        <sz val="11"/>
        <color theme="1"/>
        <rFont val="Calibri"/>
        <family val="2"/>
        <charset val="238"/>
        <scheme val="minor"/>
      </rPr>
      <t xml:space="preserve"> inkoust pro HP PageWide Pro 477dw</t>
    </r>
  </si>
  <si>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toner pro TA 2930,2935,3505ci</t>
    </r>
  </si>
  <si>
    <r>
      <t>Barevný toner pro TA2930,2935,3505ci -</t>
    </r>
    <r>
      <rPr>
        <b/>
        <sz val="11"/>
        <color theme="1"/>
        <rFont val="Calibri"/>
        <family val="2"/>
        <charset val="238"/>
        <scheme val="minor"/>
      </rPr>
      <t xml:space="preserve"> yellow</t>
    </r>
  </si>
  <si>
    <r>
      <t xml:space="preserve">Barevný toner pro TA2930,2935,3505ci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</si>
  <si>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toner pro TA 4006ci</t>
    </r>
  </si>
  <si>
    <r>
      <rPr>
        <b/>
        <sz val="11"/>
        <color theme="1"/>
        <rFont val="Calibri"/>
        <family val="2"/>
        <charset val="238"/>
        <scheme val="minor"/>
      </rPr>
      <t xml:space="preserve">Černý </t>
    </r>
    <r>
      <rPr>
        <sz val="11"/>
        <color theme="1"/>
        <rFont val="Calibri"/>
        <family val="2"/>
        <charset val="238"/>
        <scheme val="minor"/>
      </rPr>
      <t>toner pro Sharp AR-M205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</si>
</sst>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6" fillId="3" borderId="8" xfId="0" applyFont="1" applyFill="1" applyBorder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wrapText="1" inden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 applyProtection="1">
      <alignment horizontal="left" vertical="center" wrapText="1" indent="1"/>
      <protection locked="0"/>
    </xf>
    <xf numFmtId="0" fontId="15" fillId="5" borderId="8" xfId="0" applyFont="1" applyFill="1" applyBorder="1" applyAlignment="1" applyProtection="1">
      <alignment horizontal="left" vertical="center" wrapText="1" indent="1"/>
      <protection locked="0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164" fontId="15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1"/>
  <sheetViews>
    <sheetView tabSelected="1" zoomScale="73" zoomScaleNormal="73" workbookViewId="0">
      <selection activeCell="L26" sqref="L2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75.140625" style="1" customWidth="1"/>
    <col min="7" max="7" width="27.85546875" style="1" customWidth="1"/>
    <col min="8" max="8" width="19.28515625" style="1" customWidth="1"/>
    <col min="9" max="9" width="20" style="1" customWidth="1"/>
    <col min="10" max="10" width="16.85546875" style="1" customWidth="1"/>
    <col min="11" max="11" width="32.5703125" hidden="1" customWidth="1"/>
    <col min="12" max="12" width="30.28515625" customWidth="1"/>
    <col min="13" max="13" width="31.4257812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88" t="s">
        <v>34</v>
      </c>
      <c r="C1" s="89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00"/>
      <c r="H3" s="100"/>
      <c r="I3" s="100"/>
      <c r="J3" s="100"/>
      <c r="K3" s="100"/>
      <c r="L3" s="100"/>
      <c r="M3" s="100"/>
      <c r="N3" s="100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18</v>
      </c>
      <c r="D6" s="22" t="s">
        <v>4</v>
      </c>
      <c r="E6" s="35" t="s">
        <v>19</v>
      </c>
      <c r="F6" s="35" t="s">
        <v>20</v>
      </c>
      <c r="G6" s="23" t="s">
        <v>5</v>
      </c>
      <c r="H6" s="35" t="s">
        <v>15</v>
      </c>
      <c r="I6" s="35" t="s">
        <v>21</v>
      </c>
      <c r="J6" s="35" t="s">
        <v>22</v>
      </c>
      <c r="K6" s="22" t="s">
        <v>29</v>
      </c>
      <c r="L6" s="40" t="s">
        <v>23</v>
      </c>
      <c r="M6" s="35" t="s">
        <v>26</v>
      </c>
      <c r="N6" s="35" t="s">
        <v>24</v>
      </c>
      <c r="O6" s="35" t="s">
        <v>25</v>
      </c>
      <c r="P6" s="22" t="s">
        <v>6</v>
      </c>
      <c r="Q6" s="24" t="s">
        <v>7</v>
      </c>
      <c r="R6" s="70" t="s">
        <v>8</v>
      </c>
      <c r="S6" s="70" t="s">
        <v>9</v>
      </c>
      <c r="T6" s="35" t="s">
        <v>27</v>
      </c>
      <c r="U6" s="35" t="s">
        <v>28</v>
      </c>
    </row>
    <row r="7" spans="2:21" ht="24.75" customHeight="1" thickTop="1" x14ac:dyDescent="0.25">
      <c r="B7" s="50">
        <v>1</v>
      </c>
      <c r="C7" s="72" t="s">
        <v>54</v>
      </c>
      <c r="D7" s="51">
        <v>4</v>
      </c>
      <c r="E7" s="52" t="s">
        <v>31</v>
      </c>
      <c r="F7" s="72" t="s">
        <v>39</v>
      </c>
      <c r="G7" s="104"/>
      <c r="H7" s="53" t="str">
        <f t="shared" ref="H7:H21" si="0">IF(P7&gt;1999,"ANO","NE")</f>
        <v>ANO</v>
      </c>
      <c r="I7" s="77" t="s">
        <v>38</v>
      </c>
      <c r="J7" s="101" t="s">
        <v>37</v>
      </c>
      <c r="K7" s="80"/>
      <c r="L7" s="77" t="s">
        <v>35</v>
      </c>
      <c r="M7" s="77" t="s">
        <v>36</v>
      </c>
      <c r="N7" s="74" t="s">
        <v>30</v>
      </c>
      <c r="O7" s="54">
        <f>D7*P7</f>
        <v>10000</v>
      </c>
      <c r="P7" s="55">
        <v>2500</v>
      </c>
      <c r="Q7" s="107"/>
      <c r="R7" s="56">
        <f>D7*Q7</f>
        <v>0</v>
      </c>
      <c r="S7" s="57" t="str">
        <f t="shared" ref="S7" si="1">IF(ISNUMBER(Q7), IF(Q7&gt;P7,"NEVYHOVUJE","VYHOVUJE")," ")</f>
        <v xml:space="preserve"> </v>
      </c>
      <c r="T7" s="83"/>
      <c r="U7" s="83" t="s">
        <v>11</v>
      </c>
    </row>
    <row r="8" spans="2:21" ht="24.75" customHeight="1" x14ac:dyDescent="0.25">
      <c r="B8" s="42">
        <v>2</v>
      </c>
      <c r="C8" s="71" t="s">
        <v>55</v>
      </c>
      <c r="D8" s="43">
        <v>2</v>
      </c>
      <c r="E8" s="44" t="s">
        <v>31</v>
      </c>
      <c r="F8" s="71" t="s">
        <v>40</v>
      </c>
      <c r="G8" s="105"/>
      <c r="H8" s="45" t="str">
        <f t="shared" si="0"/>
        <v>ANO</v>
      </c>
      <c r="I8" s="102"/>
      <c r="J8" s="78"/>
      <c r="K8" s="81"/>
      <c r="L8" s="78"/>
      <c r="M8" s="78"/>
      <c r="N8" s="75"/>
      <c r="O8" s="46">
        <f t="shared" ref="O8:O21" si="2">D8*P8</f>
        <v>4600</v>
      </c>
      <c r="P8" s="47">
        <v>2300</v>
      </c>
      <c r="Q8" s="108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84"/>
      <c r="U8" s="84"/>
    </row>
    <row r="9" spans="2:21" ht="24.75" customHeight="1" x14ac:dyDescent="0.25">
      <c r="B9" s="42">
        <v>3</v>
      </c>
      <c r="C9" s="71" t="s">
        <v>41</v>
      </c>
      <c r="D9" s="43">
        <v>2</v>
      </c>
      <c r="E9" s="44" t="s">
        <v>31</v>
      </c>
      <c r="F9" s="71" t="s">
        <v>42</v>
      </c>
      <c r="G9" s="105"/>
      <c r="H9" s="45" t="str">
        <f t="shared" si="0"/>
        <v>ANO</v>
      </c>
      <c r="I9" s="102"/>
      <c r="J9" s="78"/>
      <c r="K9" s="81"/>
      <c r="L9" s="78"/>
      <c r="M9" s="78"/>
      <c r="N9" s="75"/>
      <c r="O9" s="46">
        <f t="shared" si="2"/>
        <v>4600</v>
      </c>
      <c r="P9" s="47">
        <v>2300</v>
      </c>
      <c r="Q9" s="108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84"/>
      <c r="U9" s="84"/>
    </row>
    <row r="10" spans="2:21" ht="24.75" customHeight="1" x14ac:dyDescent="0.25">
      <c r="B10" s="42">
        <v>4</v>
      </c>
      <c r="C10" s="71" t="s">
        <v>56</v>
      </c>
      <c r="D10" s="43">
        <v>2</v>
      </c>
      <c r="E10" s="44" t="s">
        <v>31</v>
      </c>
      <c r="F10" s="71" t="s">
        <v>42</v>
      </c>
      <c r="G10" s="105"/>
      <c r="H10" s="45" t="str">
        <f t="shared" si="0"/>
        <v>ANO</v>
      </c>
      <c r="I10" s="102"/>
      <c r="J10" s="78"/>
      <c r="K10" s="81"/>
      <c r="L10" s="78"/>
      <c r="M10" s="78"/>
      <c r="N10" s="75"/>
      <c r="O10" s="46">
        <f t="shared" si="2"/>
        <v>4600</v>
      </c>
      <c r="P10" s="47">
        <v>2300</v>
      </c>
      <c r="Q10" s="108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84"/>
      <c r="U10" s="85"/>
    </row>
    <row r="11" spans="2:21" ht="24.75" customHeight="1" x14ac:dyDescent="0.25">
      <c r="B11" s="42">
        <v>5</v>
      </c>
      <c r="C11" s="71" t="s">
        <v>57</v>
      </c>
      <c r="D11" s="43">
        <v>1</v>
      </c>
      <c r="E11" s="44" t="s">
        <v>31</v>
      </c>
      <c r="F11" s="71" t="s">
        <v>43</v>
      </c>
      <c r="G11" s="105"/>
      <c r="H11" s="45" t="str">
        <f t="shared" si="0"/>
        <v>ANO</v>
      </c>
      <c r="I11" s="102"/>
      <c r="J11" s="78"/>
      <c r="K11" s="81"/>
      <c r="L11" s="78"/>
      <c r="M11" s="78"/>
      <c r="N11" s="75"/>
      <c r="O11" s="46">
        <f t="shared" si="2"/>
        <v>2800</v>
      </c>
      <c r="P11" s="47">
        <v>2800</v>
      </c>
      <c r="Q11" s="108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84"/>
      <c r="U11" s="86" t="s">
        <v>10</v>
      </c>
    </row>
    <row r="12" spans="2:21" ht="24.75" customHeight="1" x14ac:dyDescent="0.25">
      <c r="B12" s="42">
        <v>6</v>
      </c>
      <c r="C12" s="71" t="s">
        <v>49</v>
      </c>
      <c r="D12" s="43">
        <v>2</v>
      </c>
      <c r="E12" s="44" t="s">
        <v>31</v>
      </c>
      <c r="F12" s="71" t="s">
        <v>44</v>
      </c>
      <c r="G12" s="105"/>
      <c r="H12" s="45" t="str">
        <f t="shared" si="0"/>
        <v>ANO</v>
      </c>
      <c r="I12" s="102"/>
      <c r="J12" s="78"/>
      <c r="K12" s="81"/>
      <c r="L12" s="78"/>
      <c r="M12" s="78"/>
      <c r="N12" s="75"/>
      <c r="O12" s="46">
        <f t="shared" si="2"/>
        <v>5600</v>
      </c>
      <c r="P12" s="47">
        <v>2800</v>
      </c>
      <c r="Q12" s="108"/>
      <c r="R12" s="48">
        <f t="shared" ref="R12:R20" si="11">D12*Q12</f>
        <v>0</v>
      </c>
      <c r="S12" s="49" t="str">
        <f t="shared" ref="S12:S20" si="12">IF(ISNUMBER(Q12), IF(Q12&gt;P12,"NEVYHOVUJE","VYHOVUJE")," ")</f>
        <v xml:space="preserve"> </v>
      </c>
      <c r="T12" s="84"/>
      <c r="U12" s="84"/>
    </row>
    <row r="13" spans="2:21" ht="24.75" customHeight="1" x14ac:dyDescent="0.25">
      <c r="B13" s="42">
        <v>7</v>
      </c>
      <c r="C13" s="71" t="s">
        <v>58</v>
      </c>
      <c r="D13" s="43">
        <v>1</v>
      </c>
      <c r="E13" s="44" t="s">
        <v>31</v>
      </c>
      <c r="F13" s="71" t="s">
        <v>44</v>
      </c>
      <c r="G13" s="105"/>
      <c r="H13" s="45" t="str">
        <f t="shared" si="0"/>
        <v>ANO</v>
      </c>
      <c r="I13" s="102"/>
      <c r="J13" s="78"/>
      <c r="K13" s="81"/>
      <c r="L13" s="78"/>
      <c r="M13" s="78"/>
      <c r="N13" s="75"/>
      <c r="O13" s="46">
        <f t="shared" si="2"/>
        <v>2800</v>
      </c>
      <c r="P13" s="47">
        <v>2800</v>
      </c>
      <c r="Q13" s="108"/>
      <c r="R13" s="48">
        <f t="shared" si="11"/>
        <v>0</v>
      </c>
      <c r="S13" s="49" t="str">
        <f t="shared" si="12"/>
        <v xml:space="preserve"> </v>
      </c>
      <c r="T13" s="84"/>
      <c r="U13" s="84"/>
    </row>
    <row r="14" spans="2:21" ht="24.75" customHeight="1" x14ac:dyDescent="0.25">
      <c r="B14" s="42">
        <v>8</v>
      </c>
      <c r="C14" s="71" t="s">
        <v>59</v>
      </c>
      <c r="D14" s="43">
        <v>1</v>
      </c>
      <c r="E14" s="44" t="s">
        <v>31</v>
      </c>
      <c r="F14" s="71" t="s">
        <v>44</v>
      </c>
      <c r="G14" s="105"/>
      <c r="H14" s="45" t="str">
        <f t="shared" si="0"/>
        <v>ANO</v>
      </c>
      <c r="I14" s="102"/>
      <c r="J14" s="78"/>
      <c r="K14" s="81"/>
      <c r="L14" s="78"/>
      <c r="M14" s="78"/>
      <c r="N14" s="75"/>
      <c r="O14" s="46">
        <f t="shared" si="2"/>
        <v>2800</v>
      </c>
      <c r="P14" s="47">
        <v>2800</v>
      </c>
      <c r="Q14" s="108"/>
      <c r="R14" s="48">
        <f t="shared" si="11"/>
        <v>0</v>
      </c>
      <c r="S14" s="49" t="str">
        <f t="shared" si="12"/>
        <v xml:space="preserve"> </v>
      </c>
      <c r="T14" s="84"/>
      <c r="U14" s="84"/>
    </row>
    <row r="15" spans="2:21" ht="24.75" customHeight="1" x14ac:dyDescent="0.25">
      <c r="B15" s="42">
        <v>9</v>
      </c>
      <c r="C15" s="71" t="s">
        <v>60</v>
      </c>
      <c r="D15" s="43">
        <v>3</v>
      </c>
      <c r="E15" s="44" t="s">
        <v>31</v>
      </c>
      <c r="F15" s="71" t="s">
        <v>45</v>
      </c>
      <c r="G15" s="105"/>
      <c r="H15" s="45" t="str">
        <f t="shared" si="0"/>
        <v>ANO</v>
      </c>
      <c r="I15" s="102"/>
      <c r="J15" s="78"/>
      <c r="K15" s="81"/>
      <c r="L15" s="78"/>
      <c r="M15" s="78"/>
      <c r="N15" s="75"/>
      <c r="O15" s="46">
        <f t="shared" si="2"/>
        <v>6600</v>
      </c>
      <c r="P15" s="47">
        <v>2200</v>
      </c>
      <c r="Q15" s="108"/>
      <c r="R15" s="48">
        <f t="shared" si="11"/>
        <v>0</v>
      </c>
      <c r="S15" s="49" t="str">
        <f t="shared" si="12"/>
        <v xml:space="preserve"> </v>
      </c>
      <c r="T15" s="84"/>
      <c r="U15" s="84"/>
    </row>
    <row r="16" spans="2:21" ht="24.75" customHeight="1" x14ac:dyDescent="0.25">
      <c r="B16" s="42">
        <v>10</v>
      </c>
      <c r="C16" s="71" t="s">
        <v>50</v>
      </c>
      <c r="D16" s="43">
        <v>2</v>
      </c>
      <c r="E16" s="44" t="s">
        <v>31</v>
      </c>
      <c r="F16" s="71" t="s">
        <v>46</v>
      </c>
      <c r="G16" s="105"/>
      <c r="H16" s="45" t="str">
        <f t="shared" si="0"/>
        <v>ANO</v>
      </c>
      <c r="I16" s="102"/>
      <c r="J16" s="78"/>
      <c r="K16" s="81"/>
      <c r="L16" s="78"/>
      <c r="M16" s="78"/>
      <c r="N16" s="75"/>
      <c r="O16" s="46">
        <f t="shared" si="2"/>
        <v>6400</v>
      </c>
      <c r="P16" s="47">
        <v>3200</v>
      </c>
      <c r="Q16" s="108"/>
      <c r="R16" s="48">
        <f t="shared" si="11"/>
        <v>0</v>
      </c>
      <c r="S16" s="49" t="str">
        <f t="shared" si="12"/>
        <v xml:space="preserve"> </v>
      </c>
      <c r="T16" s="84"/>
      <c r="U16" s="84"/>
    </row>
    <row r="17" spans="2:21" ht="24.75" customHeight="1" x14ac:dyDescent="0.25">
      <c r="B17" s="42">
        <v>11</v>
      </c>
      <c r="C17" s="71" t="s">
        <v>51</v>
      </c>
      <c r="D17" s="43">
        <v>2</v>
      </c>
      <c r="E17" s="44" t="s">
        <v>31</v>
      </c>
      <c r="F17" s="71" t="s">
        <v>46</v>
      </c>
      <c r="G17" s="105"/>
      <c r="H17" s="45" t="str">
        <f t="shared" si="0"/>
        <v>ANO</v>
      </c>
      <c r="I17" s="102"/>
      <c r="J17" s="78"/>
      <c r="K17" s="81"/>
      <c r="L17" s="78"/>
      <c r="M17" s="78"/>
      <c r="N17" s="75"/>
      <c r="O17" s="46">
        <f t="shared" si="2"/>
        <v>6400</v>
      </c>
      <c r="P17" s="47">
        <v>3200</v>
      </c>
      <c r="Q17" s="108"/>
      <c r="R17" s="48">
        <f t="shared" si="11"/>
        <v>0</v>
      </c>
      <c r="S17" s="49" t="str">
        <f t="shared" si="12"/>
        <v xml:space="preserve"> </v>
      </c>
      <c r="T17" s="84"/>
      <c r="U17" s="84"/>
    </row>
    <row r="18" spans="2:21" ht="24.75" customHeight="1" x14ac:dyDescent="0.25">
      <c r="B18" s="42">
        <v>12</v>
      </c>
      <c r="C18" s="71" t="s">
        <v>52</v>
      </c>
      <c r="D18" s="43">
        <v>2</v>
      </c>
      <c r="E18" s="44" t="s">
        <v>31</v>
      </c>
      <c r="F18" s="71" t="s">
        <v>46</v>
      </c>
      <c r="G18" s="105"/>
      <c r="H18" s="45" t="str">
        <f t="shared" si="0"/>
        <v>ANO</v>
      </c>
      <c r="I18" s="102"/>
      <c r="J18" s="78"/>
      <c r="K18" s="81"/>
      <c r="L18" s="78"/>
      <c r="M18" s="78"/>
      <c r="N18" s="75"/>
      <c r="O18" s="46">
        <f t="shared" si="2"/>
        <v>6400</v>
      </c>
      <c r="P18" s="47">
        <v>3200</v>
      </c>
      <c r="Q18" s="108"/>
      <c r="R18" s="48">
        <f t="shared" si="11"/>
        <v>0</v>
      </c>
      <c r="S18" s="49" t="str">
        <f t="shared" si="12"/>
        <v xml:space="preserve"> </v>
      </c>
      <c r="T18" s="84"/>
      <c r="U18" s="84"/>
    </row>
    <row r="19" spans="2:21" ht="24.75" customHeight="1" x14ac:dyDescent="0.25">
      <c r="B19" s="42">
        <v>13</v>
      </c>
      <c r="C19" s="71" t="s">
        <v>61</v>
      </c>
      <c r="D19" s="43">
        <v>1</v>
      </c>
      <c r="E19" s="44" t="s">
        <v>31</v>
      </c>
      <c r="F19" s="71" t="s">
        <v>47</v>
      </c>
      <c r="G19" s="105"/>
      <c r="H19" s="45" t="str">
        <f t="shared" si="0"/>
        <v>ANO</v>
      </c>
      <c r="I19" s="102"/>
      <c r="J19" s="78"/>
      <c r="K19" s="81"/>
      <c r="L19" s="78"/>
      <c r="M19" s="78"/>
      <c r="N19" s="75"/>
      <c r="O19" s="46">
        <f t="shared" si="2"/>
        <v>2000</v>
      </c>
      <c r="P19" s="47">
        <v>2000</v>
      </c>
      <c r="Q19" s="108"/>
      <c r="R19" s="48">
        <f t="shared" si="11"/>
        <v>0</v>
      </c>
      <c r="S19" s="49" t="str">
        <f t="shared" si="12"/>
        <v xml:space="preserve"> </v>
      </c>
      <c r="T19" s="84"/>
      <c r="U19" s="85"/>
    </row>
    <row r="20" spans="2:21" ht="24.75" customHeight="1" x14ac:dyDescent="0.25">
      <c r="B20" s="42">
        <v>14</v>
      </c>
      <c r="C20" s="59" t="s">
        <v>32</v>
      </c>
      <c r="D20" s="43">
        <v>3</v>
      </c>
      <c r="E20" s="44" t="s">
        <v>31</v>
      </c>
      <c r="F20" s="71" t="s">
        <v>48</v>
      </c>
      <c r="G20" s="105"/>
      <c r="H20" s="45" t="str">
        <f t="shared" si="0"/>
        <v>NE</v>
      </c>
      <c r="I20" s="102"/>
      <c r="J20" s="78"/>
      <c r="K20" s="81"/>
      <c r="L20" s="78"/>
      <c r="M20" s="78"/>
      <c r="N20" s="75"/>
      <c r="O20" s="46">
        <f t="shared" si="2"/>
        <v>900</v>
      </c>
      <c r="P20" s="47">
        <v>300</v>
      </c>
      <c r="Q20" s="108"/>
      <c r="R20" s="48">
        <f t="shared" si="11"/>
        <v>0</v>
      </c>
      <c r="S20" s="49" t="str">
        <f t="shared" si="12"/>
        <v xml:space="preserve"> </v>
      </c>
      <c r="T20" s="84"/>
      <c r="U20" s="86" t="s">
        <v>14</v>
      </c>
    </row>
    <row r="21" spans="2:21" ht="24.75" customHeight="1" thickBot="1" x14ac:dyDescent="0.3">
      <c r="B21" s="60">
        <v>15</v>
      </c>
      <c r="C21" s="61" t="s">
        <v>33</v>
      </c>
      <c r="D21" s="62">
        <v>1</v>
      </c>
      <c r="E21" s="63" t="s">
        <v>31</v>
      </c>
      <c r="F21" s="73" t="s">
        <v>53</v>
      </c>
      <c r="G21" s="106"/>
      <c r="H21" s="64" t="str">
        <f t="shared" si="0"/>
        <v>NE</v>
      </c>
      <c r="I21" s="103"/>
      <c r="J21" s="79"/>
      <c r="K21" s="82"/>
      <c r="L21" s="79"/>
      <c r="M21" s="79"/>
      <c r="N21" s="76"/>
      <c r="O21" s="65">
        <f t="shared" si="2"/>
        <v>1200</v>
      </c>
      <c r="P21" s="66">
        <v>1200</v>
      </c>
      <c r="Q21" s="109"/>
      <c r="R21" s="67">
        <f t="shared" ref="R21" si="13">D21*Q21</f>
        <v>0</v>
      </c>
      <c r="S21" s="68" t="str">
        <f t="shared" ref="S21" si="14">IF(ISNUMBER(Q21), IF(Q21&gt;P21,"NEVYHOVUJE","VYHOVUJE")," ")</f>
        <v xml:space="preserve"> </v>
      </c>
      <c r="T21" s="87"/>
      <c r="U21" s="87"/>
    </row>
    <row r="22" spans="2:21" ht="16.5" thickTop="1" thickBot="1" x14ac:dyDescent="0.3">
      <c r="C22"/>
      <c r="D22"/>
      <c r="E22"/>
      <c r="F22"/>
      <c r="G22"/>
      <c r="H22"/>
      <c r="I22"/>
      <c r="J22"/>
      <c r="N22"/>
      <c r="O22"/>
      <c r="R22" s="41"/>
    </row>
    <row r="23" spans="2:21" ht="60.75" customHeight="1" thickTop="1" thickBot="1" x14ac:dyDescent="0.3">
      <c r="B23" s="95" t="s">
        <v>16</v>
      </c>
      <c r="C23" s="96"/>
      <c r="D23" s="96"/>
      <c r="E23" s="96"/>
      <c r="F23" s="96"/>
      <c r="G23" s="96"/>
      <c r="H23" s="69"/>
      <c r="I23" s="25"/>
      <c r="J23" s="25"/>
      <c r="K23" s="25"/>
      <c r="L23" s="11"/>
      <c r="M23" s="11"/>
      <c r="N23" s="26"/>
      <c r="O23" s="26"/>
      <c r="P23" s="27" t="s">
        <v>12</v>
      </c>
      <c r="Q23" s="97" t="s">
        <v>13</v>
      </c>
      <c r="R23" s="98"/>
      <c r="S23" s="99"/>
      <c r="T23" s="20"/>
      <c r="U23" s="28"/>
    </row>
    <row r="24" spans="2:21" ht="33.75" customHeight="1" thickTop="1" thickBot="1" x14ac:dyDescent="0.3">
      <c r="B24" s="90" t="s">
        <v>17</v>
      </c>
      <c r="C24" s="91"/>
      <c r="D24" s="91"/>
      <c r="E24" s="91"/>
      <c r="F24" s="91"/>
      <c r="G24" s="91"/>
      <c r="H24" s="34"/>
      <c r="I24" s="29"/>
      <c r="L24" s="9"/>
      <c r="M24" s="9"/>
      <c r="N24" s="30"/>
      <c r="O24" s="30"/>
      <c r="P24" s="31">
        <f>SUM(O7:O21)</f>
        <v>67700</v>
      </c>
      <c r="Q24" s="92">
        <f>SUM(R7:R21)</f>
        <v>0</v>
      </c>
      <c r="R24" s="93"/>
      <c r="S24" s="94"/>
    </row>
    <row r="25" spans="2:21" ht="14.25" customHeight="1" thickTop="1" x14ac:dyDescent="0.25"/>
    <row r="26" spans="2:21" ht="14.25" customHeight="1" x14ac:dyDescent="0.25">
      <c r="B26" s="37"/>
    </row>
    <row r="27" spans="2:21" ht="14.25" customHeight="1" x14ac:dyDescent="0.25">
      <c r="B27" s="38"/>
      <c r="C27" s="37"/>
    </row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</sheetData>
  <sheetProtection algorithmName="SHA-512" hashValue="yAAwyjYUxbVmboCaykmhbxUaDMEZMHXbTqRVAEn7Uf5V+rIjv5nBWsTCCOO1qvYZcQ5aK/TK9kwhwbsq8y57zg==" saltValue="MwPQVxiAt9S5QqWkrwq2tw==" spinCount="100000" sheet="1" objects="1" scenarios="1"/>
  <mergeCells count="16">
    <mergeCell ref="B1:C1"/>
    <mergeCell ref="B24:G24"/>
    <mergeCell ref="Q24:S24"/>
    <mergeCell ref="B23:G23"/>
    <mergeCell ref="Q23:S23"/>
    <mergeCell ref="G3:N3"/>
    <mergeCell ref="J7:J21"/>
    <mergeCell ref="I7:I21"/>
    <mergeCell ref="N7:N21"/>
    <mergeCell ref="L7:L21"/>
    <mergeCell ref="M7:M21"/>
    <mergeCell ref="K7:K21"/>
    <mergeCell ref="U7:U10"/>
    <mergeCell ref="U11:U19"/>
    <mergeCell ref="U20:U21"/>
    <mergeCell ref="T7:T21"/>
  </mergeCells>
  <conditionalFormatting sqref="B7:B2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21">
    <cfRule type="containsBlanks" dxfId="9" priority="2">
      <formula>LEN(TRIM(D7))=0</formula>
    </cfRule>
  </conditionalFormatting>
  <conditionalFormatting sqref="G7:G21 Q7:Q2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21">
    <cfRule type="notContainsBlanks" dxfId="5" priority="29">
      <formula>LEN(TRIM(G7))&gt;0</formula>
    </cfRule>
  </conditionalFormatting>
  <conditionalFormatting sqref="H7:H2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2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21" xr:uid="{00000000-0002-0000-0000-000001000000}">
      <formula1>"ANO,NE"</formula1>
    </dataValidation>
    <dataValidation type="list" showInputMessage="1" showErrorMessage="1" sqref="E7:E2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2023-09-07T08:48:20Z</cp:lastPrinted>
  <dcterms:created xsi:type="dcterms:W3CDTF">2014-03-05T12:43:32Z</dcterms:created>
  <dcterms:modified xsi:type="dcterms:W3CDTF">2024-01-30T07:50:08Z</dcterms:modified>
</cp:coreProperties>
</file>