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0_PhD Infra\1 výzva\"/>
    </mc:Choice>
  </mc:AlternateContent>
  <xr:revisionPtr revIDLastSave="0" documentId="13_ncr:1_{BB9B1F16-55E0-48E4-870F-A437FA0E605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T9" i="1"/>
  <c r="S9" i="1"/>
  <c r="P9" i="1"/>
  <c r="P7" i="1"/>
  <c r="Q13" i="1" s="1"/>
  <c r="S7" i="1" l="1"/>
  <c r="R13" i="1" s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<sst xmlns="http://schemas.openxmlformats.org/spreadsheetml/2006/main" count="46" uniqueCount="42">
  <si>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</si>
  <si>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</si>
  <si>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</si>
  <si>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</si>
  <si>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</si>
  <si>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</si>
  <si>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</si>
  <si>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</si>
  <si>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</si>
  <si>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</si>
  <si>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</si>
  <si>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</si>
  <si>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</si>
  <si>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</si>
  <si>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</si>
  <si>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</si>
  <si>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</si>
  <si>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</si>
  <si>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</si>
  <si>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</si>
  <si>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</si>
  <si>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</si>
  <si>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</si>
  <si>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</si>
  <si>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</si>
  <si>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</si>
  <si>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</si>
  <si>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</si>
  <si>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</si>
  <si>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</si>
  <si>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</si>
  <si>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Univerzitní 28, 
301 00 Plzeň,
Fakulta designu a umění Ladislava Sutnara - Děkanát,
místnost LS 230</t>
  </si>
  <si>
    <t>Ing. Petr Pfauser,
Tel.: 37763 6717</t>
  </si>
  <si>
    <t xml:space="preserve">Příloha č. 2 Kupní smlouvy - technická specifikace
Výpočetní technika (III.) 010 - 2024 </t>
  </si>
  <si>
    <t>Samostatná faktura</t>
  </si>
  <si>
    <t>Název projektu: PhD Infra ZČU
Registrační číslo projektu: CZ.02.01.01/00/22_012/0005200</t>
  </si>
  <si>
    <t>do 30.6.2024</t>
  </si>
  <si>
    <t>Termín dodání</t>
  </si>
  <si>
    <t>Záruka na počítač min. 60 měsíců, servis NBD on site. 
Záruka na monitor min. 36 měsíců.
Záruka na zbylé komponenty min. 24 měsíců.</t>
  </si>
  <si>
    <t>Výkonný desktop včetně příslušenství</t>
  </si>
  <si>
    <r>
      <t xml:space="preserve">Procesor s výkonem minimálně 45 000 bodů podle Passmark CPU Mark na adrese http://www.cpubenchmark.net/high_end_cpus.html platné dne 10.1.2024, min. 16 jader, core boost.
Paměť: min. 128GB DDR5 4800 MHz. 
Čtečka a vypalovačka disků CD, CD-RW, DVD+/-RW DL, čtečka karet.
Grafická karta s výkonem min. 34 000 bodů podle Passmark GPU na adrese https://www.videocardbenchmark.net/high_end_gpus.html platné dne 10.1.2024.
Min. 2x pevný disk min. 2TB M.2 NVME SSD.
Min. 1x pevný disk min. 4TB min. 7200RPM, SATA.
Napájecí zdroj min. 1000W.
Porty přední: min. 2x USB -C 3.2,  2x USB 3.2, 1x audio vstup/výstup.
Porty zadní: 6x USB 3 Type A, min. 1x zvukový vstup/výstup (line in/out), min. 1x RJ-45 (LAN).
Kovové šasi, VR Ready.
Záruka min. 60 měsíců, servis NBD on site. 
Preferujeme černou barvu.
Součástí je </t>
    </r>
    <r>
      <rPr>
        <b/>
        <sz val="11"/>
        <color theme="1"/>
        <rFont val="Calibri"/>
        <family val="2"/>
        <charset val="238"/>
        <scheme val="minor"/>
      </rPr>
      <t>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 DPI a </t>
    </r>
    <r>
      <rPr>
        <b/>
        <sz val="11"/>
        <color theme="1"/>
        <rFont val="Calibri"/>
        <family val="2"/>
        <charset val="238"/>
        <scheme val="minor"/>
      </rPr>
      <t xml:space="preserve">klávesnice.
</t>
    </r>
    <r>
      <rPr>
        <sz val="11"/>
        <color theme="1"/>
        <rFont val="Calibri"/>
        <family val="2"/>
        <charset val="238"/>
        <scheme val="minor"/>
      </rPr>
      <t xml:space="preserve">Provedení Tower s možností beznástrojového otevření skříně.
Originální OS Windows 10 Pro - OS Windows požadujeme z důvodu kompatibility s interními aplikacemi ZČU (Stag, Magion,...).
Součástí sestavy je </t>
    </r>
    <r>
      <rPr>
        <b/>
        <sz val="11"/>
        <color theme="1"/>
        <rFont val="Calibri"/>
        <family val="2"/>
        <charset val="238"/>
        <scheme val="minor"/>
      </rPr>
      <t>LCD IPS monitor:</t>
    </r>
    <r>
      <rPr>
        <sz val="11"/>
        <color theme="1"/>
        <rFont val="Calibri"/>
        <family val="2"/>
        <charset val="238"/>
        <scheme val="minor"/>
      </rPr>
      <t xml:space="preserve"> antireflexní min. 32", rozlišení min. 4K 3840x2160, poměr stran 16:9, odezva max. 1 ms, jas min. 600 cd/m2, kontrast min. 1000:1, 
porty: min. 1x DisplayPort, min. 2x HDMI 2.0, min. 1x USB-C, min. 9x USB, nastavitelná výška, filtr modrého světla, Pivot. Záruka min. 36 měsíců. Preferujeme černo stříbrnou barvu.
Součástí je </t>
    </r>
    <r>
      <rPr>
        <b/>
        <sz val="11"/>
        <color theme="1"/>
        <rFont val="Calibri"/>
        <family val="2"/>
        <charset val="238"/>
        <scheme val="minor"/>
      </rPr>
      <t xml:space="preserve">CMOS PTZ kamera </t>
    </r>
    <r>
      <rPr>
        <sz val="11"/>
        <color theme="1"/>
        <rFont val="Calibri"/>
        <family val="2"/>
        <charset val="238"/>
        <scheme val="minor"/>
      </rPr>
      <t>s rozlišením min. 2MpX: min. 20 násobným optickým zoomem s možností stremování NDI, výstup HDMI/3G SDI/HX NDI, rozlišení min. FullHD, min. 60fps v 1920x1080i, světelnost objektivu max. 1,6f, ohnisková vzdálenost rozsah min. 2,5-98 mm, podpora H.264, H.265, RTMP, RTSP: 1080p pri 30p, podpora PoE, rozsah pohybu posun min. 340°, náklon min. 120°, možnost manuálního zaostřování, IR DO, UV filtr.
Součástí je</t>
    </r>
    <r>
      <rPr>
        <b/>
        <sz val="11"/>
        <color theme="1"/>
        <rFont val="Calibri"/>
        <family val="2"/>
        <charset val="238"/>
        <scheme val="minor"/>
      </rPr>
      <t xml:space="preserve"> 4K převodník signálu</t>
    </r>
    <r>
      <rPr>
        <sz val="11"/>
        <color theme="1"/>
        <rFont val="Calibri"/>
        <family val="2"/>
        <charset val="238"/>
        <scheme val="minor"/>
      </rPr>
      <t xml:space="preserve"> mezi SDI a audio. Výstup min. 4x analog audio nebo 8 kanálů AES/EBU digitálního audia, podpora SD/HD/6G-SDI.
Součástí je profesionální </t>
    </r>
    <r>
      <rPr>
        <b/>
        <sz val="11"/>
        <color theme="1"/>
        <rFont val="Calibri"/>
        <family val="2"/>
        <charset val="238"/>
        <scheme val="minor"/>
      </rPr>
      <t xml:space="preserve">SDi kabel </t>
    </r>
    <r>
      <rPr>
        <sz val="11"/>
        <color theme="1"/>
        <rFont val="Calibri"/>
        <family val="2"/>
        <charset val="238"/>
        <scheme val="minor"/>
      </rPr>
      <t>délky min. 50 m, plně kompatibilní s převodníkem. 
Součástí je</t>
    </r>
    <r>
      <rPr>
        <b/>
        <sz val="11"/>
        <color theme="1"/>
        <rFont val="Calibri"/>
        <family val="2"/>
        <charset val="238"/>
        <scheme val="minor"/>
      </rPr>
      <t xml:space="preserve"> systém pro bezdrátový přenos synchronního A/V materiálu</t>
    </r>
    <r>
      <rPr>
        <sz val="11"/>
        <color theme="1"/>
        <rFont val="Calibri"/>
        <family val="2"/>
        <charset val="238"/>
        <scheme val="minor"/>
      </rPr>
      <t xml:space="preserve"> v rámci multikamerových produkcí na vzdálenost min. 550 m v pásmu 5 GHz: min. 2x vysílač, min. 1x multi přijímač, vstup/výstup: HDMI (480p@60Hz, 720p@50/60Hz, 1080i@50/60Hz, 1080p@30/50/60Hz) SDI (3G, HD, SD/SDI), možnost ovládání PTZ kamer na RS485 / RS422 / LAN, možnost použití externích signalizačních světel, latence mezi RX a TX menší než 70 ms, v balení obsažení min. 12 ks 5GHz antén a montážní ramínko. 
</t>
    </r>
    <r>
      <rPr>
        <b/>
        <sz val="11"/>
        <rFont val="Calibri"/>
        <family val="2"/>
        <charset val="238"/>
        <scheme val="minor"/>
      </rPr>
      <t>Nutné dodat jako jeden set se vzájemnou kompatibilitou.</t>
    </r>
  </si>
  <si>
    <r>
      <t xml:space="preserve">Procesor s výkonem minimálně 45 000 bodů podle Passmark CPU Mark na adrese http://www.cpubenchmark.net/high_end_cpus.html platné dne 10.1.2024, min. 16 jader, core boost. 
Paměť: min. 128GB DDR5 4800 MHz. 
Čtečka a vypalovačka disků CD, CD-RW, DVD+/-RW DL, čtečka karet.
Grafická karta s výkonem min. 34 000 bodů podle Passmark GPU na adrese https://www.videocardbenchmark.net/high_end_gpus.html platné dne 10.1.2024.
Min. 2x pevný disk min. 2TB M.2 NVME SSD.
Min. 1x pevný disk min. 4TB min. 7200RPM, SATA.
Napájecí zdroj min. 1000W.
Porty přední: min. 2x USB -C 3.2,  2x USB 3.2, 1x audio vstup/výstup.
Porty zadní: 6x USB 3 Type A, min. 1x zvukový vstup/výstup (line in/out), min. 1x RJ-45 (LAN).
Kovové šasi, VR Ready.
Záruka min. 60 měsíců, servis NBD on site.
Preferujeme černou barvu.
Součástí je </t>
    </r>
    <r>
      <rPr>
        <b/>
        <sz val="11"/>
        <color theme="1"/>
        <rFont val="Calibri"/>
        <family val="2"/>
        <charset val="238"/>
        <scheme val="minor"/>
      </rPr>
      <t>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 DPI a</t>
    </r>
    <r>
      <rPr>
        <b/>
        <sz val="11"/>
        <color theme="1"/>
        <rFont val="Calibri"/>
        <family val="2"/>
        <charset val="238"/>
        <scheme val="minor"/>
      </rPr>
      <t xml:space="preserve"> klávesnice.
</t>
    </r>
    <r>
      <rPr>
        <sz val="11"/>
        <color theme="1"/>
        <rFont val="Calibri"/>
        <family val="2"/>
        <charset val="238"/>
        <scheme val="minor"/>
      </rPr>
      <t>Provedení Tower s možností beznástrojového otevření skříně.
Originální OS Windows 10 Pro - OS Windows požadujeme z důvodu kompatibility s interními aplikacemi ZČU (Stag, Magion,...). 
Součástí sestavy je</t>
    </r>
    <r>
      <rPr>
        <b/>
        <sz val="11"/>
        <color theme="1"/>
        <rFont val="Calibri"/>
        <family val="2"/>
        <charset val="238"/>
        <scheme val="minor"/>
      </rPr>
      <t xml:space="preserve"> LCD IPS monitor: </t>
    </r>
    <r>
      <rPr>
        <sz val="11"/>
        <color theme="1"/>
        <rFont val="Calibri"/>
        <family val="2"/>
        <charset val="238"/>
        <scheme val="minor"/>
      </rPr>
      <t xml:space="preserve">antireflexní min. 32", rozlišení min. 4K 3840x2160, poměr stran 16:9, odezva max. 1 ms, jas min. 600 cd/m2, kontrast min. 1000:1,
porty: min. 1x DisplayPort, min. 2x HDMI 2.0, min. 1x USB-C, min. 9x USB, nastavitelná výška, filtr modrého světla, Pivot. Záruka min. 36 měsíců. Preferujeme černo stříbrnou barvu.
Součástí je </t>
    </r>
    <r>
      <rPr>
        <b/>
        <sz val="11"/>
        <color theme="1"/>
        <rFont val="Calibri"/>
        <family val="2"/>
        <charset val="238"/>
        <scheme val="minor"/>
      </rPr>
      <t>CMOS PTZ kamera</t>
    </r>
    <r>
      <rPr>
        <sz val="11"/>
        <color theme="1"/>
        <rFont val="Calibri"/>
        <family val="2"/>
        <charset val="238"/>
        <scheme val="minor"/>
      </rPr>
      <t xml:space="preserve"> s rozlišením min. 2MpX: min. 20 násobným optickým zoomem s možností stremování NDI, výstup HDMI/3G SDI/HX NDI, rozlišení min. FullHD, min. 60fps v 1920x1080i, světelnost objektivu max. 1,6f, ohnisková vzdálenost rozsah min. 2,5-98 mm, podpora H.264, H.265, RTMP, RTSP: 1080p pri 30p, podpora PoE, rozsah pohybu posun min. 340°, náklon min. 120°, možnost manuálního zaostřování, IR DO, UV filtr.
Součástí je </t>
    </r>
    <r>
      <rPr>
        <b/>
        <sz val="11"/>
        <color theme="1"/>
        <rFont val="Calibri"/>
        <family val="2"/>
        <charset val="238"/>
        <scheme val="minor"/>
      </rPr>
      <t>4K převodník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signálu</t>
    </r>
    <r>
      <rPr>
        <sz val="11"/>
        <color theme="1"/>
        <rFont val="Calibri"/>
        <family val="2"/>
        <charset val="238"/>
        <scheme val="minor"/>
      </rPr>
      <t xml:space="preserve"> mezi SDI a audio. Výstup min. 4x analog audio nebo 8 kanálů AES/EBU digitálního audia, podpora SD/HD/6G-SDI.
Součástí je profesionální</t>
    </r>
    <r>
      <rPr>
        <b/>
        <sz val="11"/>
        <color theme="1"/>
        <rFont val="Calibri"/>
        <family val="2"/>
        <charset val="238"/>
        <scheme val="minor"/>
      </rPr>
      <t xml:space="preserve"> SDi kabel</t>
    </r>
    <r>
      <rPr>
        <sz val="11"/>
        <color theme="1"/>
        <rFont val="Calibri"/>
        <family val="2"/>
        <charset val="238"/>
        <scheme val="minor"/>
      </rPr>
      <t xml:space="preserve"> délky min. 50 m, plně kompatibilní s převodníkem.
</t>
    </r>
    <r>
      <rPr>
        <b/>
        <sz val="11"/>
        <color theme="1"/>
        <rFont val="Calibri"/>
        <family val="2"/>
        <charset val="238"/>
        <scheme val="minor"/>
      </rPr>
      <t>Nutné dodat jako jeden set se vzájemnou kompatibilitou.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</si>
</sst>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164" fontId="0" fillId="0" borderId="12" xfId="0" applyNumberFormat="1" applyBorder="1"/>
    <xf numFmtId="164" fontId="0" fillId="0" borderId="14" xfId="0" applyNumberFormat="1" applyBorder="1"/>
    <xf numFmtId="164" fontId="0" fillId="0" borderId="16" xfId="0" applyNumberFormat="1" applyBorder="1"/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3" borderId="17" xfId="0" applyNumberFormat="1" applyFill="1" applyBorder="1" applyAlignment="1">
      <alignment horizontal="right" vertical="center" inden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B1" zoomScale="68" zoomScaleNormal="68" workbookViewId="0">
      <selection activeCell="G7" sqref="G7: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8" style="1" customWidth="1"/>
    <col min="4" max="4" width="12.28515625" style="2" customWidth="1"/>
    <col min="5" max="5" width="10.5703125" style="3" customWidth="1"/>
    <col min="6" max="6" width="145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7" customWidth="1"/>
    <col min="12" max="12" width="36.5703125" customWidth="1"/>
    <col min="13" max="13" width="22.140625" customWidth="1"/>
    <col min="14" max="14" width="37.42578125" style="4" customWidth="1"/>
    <col min="15" max="15" width="26.85546875" style="4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6" t="s">
        <v>33</v>
      </c>
      <c r="C1" s="67"/>
      <c r="D1" s="67"/>
      <c r="E1"/>
      <c r="G1" s="40"/>
      <c r="V1"/>
    </row>
    <row r="2" spans="1:22" ht="20.25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5"/>
      <c r="E3" s="45"/>
      <c r="F3" s="45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5"/>
      <c r="E4" s="45"/>
      <c r="F4" s="45"/>
      <c r="G4" s="45"/>
      <c r="H4" s="4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30</v>
      </c>
      <c r="L6" s="33" t="s">
        <v>17</v>
      </c>
      <c r="M6" s="34" t="s">
        <v>18</v>
      </c>
      <c r="N6" s="33" t="s">
        <v>19</v>
      </c>
      <c r="O6" s="31" t="s">
        <v>37</v>
      </c>
      <c r="P6" s="33" t="s">
        <v>20</v>
      </c>
      <c r="Q6" s="31" t="s">
        <v>5</v>
      </c>
      <c r="R6" s="35" t="s">
        <v>6</v>
      </c>
      <c r="S6" s="44" t="s">
        <v>7</v>
      </c>
      <c r="T6" s="44" t="s">
        <v>8</v>
      </c>
      <c r="U6" s="33" t="s">
        <v>21</v>
      </c>
      <c r="V6" s="33" t="s">
        <v>22</v>
      </c>
    </row>
    <row r="7" spans="1:22" ht="409.6" customHeight="1" thickTop="1" x14ac:dyDescent="0.25">
      <c r="A7" s="41"/>
      <c r="B7" s="81">
        <v>1</v>
      </c>
      <c r="C7" s="83" t="s">
        <v>39</v>
      </c>
      <c r="D7" s="85">
        <v>1</v>
      </c>
      <c r="E7" s="87" t="s">
        <v>28</v>
      </c>
      <c r="F7" s="46" t="s">
        <v>40</v>
      </c>
      <c r="G7" s="48"/>
      <c r="H7" s="50"/>
      <c r="I7" s="56" t="s">
        <v>34</v>
      </c>
      <c r="J7" s="59" t="s">
        <v>29</v>
      </c>
      <c r="K7" s="56" t="s">
        <v>35</v>
      </c>
      <c r="L7" s="52" t="s">
        <v>38</v>
      </c>
      <c r="M7" s="63" t="s">
        <v>32</v>
      </c>
      <c r="N7" s="63" t="s">
        <v>31</v>
      </c>
      <c r="O7" s="106" t="s">
        <v>36</v>
      </c>
      <c r="P7" s="54">
        <f>D7*Q7</f>
        <v>281100</v>
      </c>
      <c r="Q7" s="89">
        <v>281100</v>
      </c>
      <c r="R7" s="91"/>
      <c r="S7" s="93">
        <f>D7*R7</f>
        <v>0</v>
      </c>
      <c r="T7" s="95" t="str">
        <f t="shared" ref="T7" si="0">IF(ISNUMBER(R7), IF(R7&gt;Q7,"NEVYHOVUJE","VYHOVUJE")," ")</f>
        <v xml:space="preserve"> </v>
      </c>
      <c r="U7" s="112"/>
      <c r="V7" s="115" t="s">
        <v>11</v>
      </c>
    </row>
    <row r="8" spans="1:22" ht="158.25" customHeight="1" thickBot="1" x14ac:dyDescent="0.3">
      <c r="A8" s="42"/>
      <c r="B8" s="82"/>
      <c r="C8" s="84"/>
      <c r="D8" s="86"/>
      <c r="E8" s="88"/>
      <c r="F8" s="47"/>
      <c r="G8" s="49"/>
      <c r="H8" s="51"/>
      <c r="I8" s="57"/>
      <c r="J8" s="60"/>
      <c r="K8" s="57"/>
      <c r="L8" s="53"/>
      <c r="M8" s="64"/>
      <c r="N8" s="64"/>
      <c r="O8" s="107"/>
      <c r="P8" s="55"/>
      <c r="Q8" s="90"/>
      <c r="R8" s="92"/>
      <c r="S8" s="94"/>
      <c r="T8" s="96"/>
      <c r="U8" s="113"/>
      <c r="V8" s="116"/>
    </row>
    <row r="9" spans="1:22" ht="409.5" customHeight="1" thickTop="1" x14ac:dyDescent="0.25">
      <c r="A9" s="42"/>
      <c r="B9" s="82">
        <v>2</v>
      </c>
      <c r="C9" s="84" t="s">
        <v>39</v>
      </c>
      <c r="D9" s="86">
        <v>2</v>
      </c>
      <c r="E9" s="88" t="s">
        <v>28</v>
      </c>
      <c r="F9" s="101" t="s">
        <v>41</v>
      </c>
      <c r="G9" s="48"/>
      <c r="H9" s="48"/>
      <c r="I9" s="57"/>
      <c r="J9" s="60"/>
      <c r="K9" s="57"/>
      <c r="L9" s="53" t="s">
        <v>38</v>
      </c>
      <c r="M9" s="64"/>
      <c r="N9" s="64"/>
      <c r="O9" s="107"/>
      <c r="P9" s="55">
        <f>D9*Q9</f>
        <v>367800</v>
      </c>
      <c r="Q9" s="90">
        <v>183900</v>
      </c>
      <c r="R9" s="103"/>
      <c r="S9" s="94">
        <f>D9*R9</f>
        <v>0</v>
      </c>
      <c r="T9" s="96" t="str">
        <f t="shared" ref="T9" si="1">IF(ISNUMBER(R9), IF(R9&gt;Q9,"NEVYHOVUJE","VYHOVUJE")," ")</f>
        <v xml:space="preserve"> </v>
      </c>
      <c r="U9" s="113"/>
      <c r="V9" s="116"/>
    </row>
    <row r="10" spans="1:22" ht="97.5" customHeight="1" thickBot="1" x14ac:dyDescent="0.3">
      <c r="A10" s="43"/>
      <c r="B10" s="97"/>
      <c r="C10" s="98"/>
      <c r="D10" s="99"/>
      <c r="E10" s="100"/>
      <c r="F10" s="102"/>
      <c r="G10" s="49"/>
      <c r="H10" s="49"/>
      <c r="I10" s="58"/>
      <c r="J10" s="61"/>
      <c r="K10" s="58"/>
      <c r="L10" s="62"/>
      <c r="M10" s="65"/>
      <c r="N10" s="65"/>
      <c r="O10" s="108"/>
      <c r="P10" s="109"/>
      <c r="Q10" s="105"/>
      <c r="R10" s="104"/>
      <c r="S10" s="110"/>
      <c r="T10" s="111"/>
      <c r="U10" s="114"/>
      <c r="V10" s="117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79" t="s">
        <v>27</v>
      </c>
      <c r="C12" s="79"/>
      <c r="D12" s="79"/>
      <c r="E12" s="79"/>
      <c r="F12" s="79"/>
      <c r="G12" s="79"/>
      <c r="H12" s="39"/>
      <c r="I12" s="39"/>
      <c r="J12" s="20"/>
      <c r="K12" s="20"/>
      <c r="L12" s="6"/>
      <c r="M12" s="6"/>
      <c r="N12" s="6"/>
      <c r="O12" s="21"/>
      <c r="P12" s="21"/>
      <c r="Q12" s="22" t="s">
        <v>9</v>
      </c>
      <c r="R12" s="76" t="s">
        <v>10</v>
      </c>
      <c r="S12" s="77"/>
      <c r="T12" s="78"/>
      <c r="U12" s="23"/>
      <c r="V12" s="24"/>
    </row>
    <row r="13" spans="1:22" ht="50.45" customHeight="1" thickTop="1" thickBot="1" x14ac:dyDescent="0.3">
      <c r="B13" s="80" t="s">
        <v>25</v>
      </c>
      <c r="C13" s="80"/>
      <c r="D13" s="80"/>
      <c r="E13" s="80"/>
      <c r="F13" s="80"/>
      <c r="G13" s="80"/>
      <c r="H13" s="80"/>
      <c r="I13" s="25"/>
      <c r="L13" s="9"/>
      <c r="M13" s="9"/>
      <c r="N13" s="9"/>
      <c r="O13" s="26"/>
      <c r="P13" s="26"/>
      <c r="Q13" s="27">
        <f>SUM(P7:P10)</f>
        <v>648900</v>
      </c>
      <c r="R13" s="73">
        <f>SUM(S7:S10)</f>
        <v>0</v>
      </c>
      <c r="S13" s="74"/>
      <c r="T13" s="75"/>
    </row>
    <row r="14" spans="1:22" ht="15.75" thickTop="1" x14ac:dyDescent="0.25">
      <c r="B14" s="72" t="s">
        <v>26</v>
      </c>
      <c r="C14" s="72"/>
      <c r="D14" s="72"/>
      <c r="E14" s="72"/>
      <c r="F14" s="72"/>
      <c r="G14" s="72"/>
      <c r="H14" s="4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45"/>
      <c r="H15" s="4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8"/>
      <c r="C16" s="38"/>
      <c r="D16" s="38"/>
      <c r="E16" s="38"/>
      <c r="F16" s="38"/>
      <c r="G16" s="45"/>
      <c r="H16" s="4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8"/>
      <c r="C17" s="38"/>
      <c r="D17" s="38"/>
      <c r="E17" s="38"/>
      <c r="F17" s="38"/>
      <c r="G17" s="45"/>
      <c r="H17" s="4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0"/>
      <c r="D18" s="28"/>
      <c r="E18" s="20"/>
      <c r="F18" s="20"/>
      <c r="G18" s="45"/>
      <c r="H18" s="4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2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0"/>
      <c r="D20" s="28"/>
      <c r="E20" s="20"/>
      <c r="F20" s="20"/>
      <c r="G20" s="45"/>
      <c r="H20" s="4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0"/>
      <c r="D21" s="28"/>
      <c r="E21" s="20"/>
      <c r="F21" s="20"/>
      <c r="G21" s="45"/>
      <c r="H21" s="4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0"/>
      <c r="D22" s="28"/>
      <c r="E22" s="20"/>
      <c r="F22" s="20"/>
      <c r="G22" s="45"/>
      <c r="H22" s="4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45"/>
      <c r="H23" s="4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45"/>
      <c r="H24" s="4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45"/>
      <c r="H25" s="4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45"/>
      <c r="H26" s="4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45"/>
      <c r="H27" s="4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45"/>
      <c r="H28" s="4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45"/>
      <c r="H29" s="4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45"/>
      <c r="H30" s="4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45"/>
      <c r="H31" s="4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45"/>
      <c r="H32" s="4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45"/>
      <c r="H33" s="4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45"/>
      <c r="H34" s="4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45"/>
      <c r="H35" s="4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45"/>
      <c r="H36" s="4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45"/>
      <c r="H37" s="4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45"/>
      <c r="H38" s="4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45"/>
      <c r="H39" s="4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45"/>
      <c r="H40" s="4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45"/>
      <c r="H41" s="4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45"/>
      <c r="H42" s="4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45"/>
      <c r="H43" s="4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45"/>
      <c r="H44" s="4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45"/>
      <c r="H45" s="4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45"/>
      <c r="H46" s="4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45"/>
      <c r="H47" s="4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45"/>
      <c r="H48" s="4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45"/>
      <c r="H49" s="4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45"/>
      <c r="H50" s="4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45"/>
      <c r="H51" s="4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45"/>
      <c r="H52" s="4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45"/>
      <c r="H53" s="4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45"/>
      <c r="H54" s="4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45"/>
      <c r="H55" s="4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45"/>
      <c r="H56" s="4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45"/>
      <c r="H57" s="4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45"/>
      <c r="H58" s="4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45"/>
      <c r="H59" s="4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45"/>
      <c r="H60" s="4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45"/>
      <c r="H61" s="4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45"/>
      <c r="H62" s="4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45"/>
      <c r="H63" s="4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45"/>
      <c r="H64" s="4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45"/>
      <c r="H65" s="4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45"/>
      <c r="H66" s="4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45"/>
      <c r="H67" s="4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45"/>
      <c r="H68" s="4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45"/>
      <c r="H69" s="4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45"/>
      <c r="H70" s="4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45"/>
      <c r="H71" s="4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45"/>
      <c r="H72" s="4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45"/>
      <c r="H73" s="4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45"/>
      <c r="H74" s="4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45"/>
      <c r="H75" s="4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45"/>
      <c r="H76" s="4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45"/>
      <c r="H77" s="4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45"/>
      <c r="H78" s="4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45"/>
      <c r="H79" s="4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45"/>
      <c r="H80" s="4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45"/>
      <c r="H81" s="4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45"/>
      <c r="H82" s="4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45"/>
      <c r="H83" s="4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45"/>
      <c r="H84" s="4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45"/>
      <c r="H85" s="4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45"/>
      <c r="H86" s="4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45"/>
      <c r="H87" s="4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45"/>
      <c r="H88" s="4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45"/>
      <c r="H89" s="4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45"/>
      <c r="H90" s="4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45"/>
      <c r="H91" s="4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45"/>
      <c r="H92" s="4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45"/>
      <c r="H93" s="4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45"/>
      <c r="H94" s="4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45"/>
      <c r="H95" s="4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45"/>
      <c r="H96" s="4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45"/>
      <c r="H97" s="4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45"/>
      <c r="H98" s="4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45"/>
      <c r="H99" s="45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G6/5EVrxY27URU1SHRQdG3N9++O/uGkLlWH3bRpjojePYjyItd4lk8TNyfkrgfk66EiogcPBOkqI3nltFavbqA==" saltValue="2qBm1nkdCMyhwh+Z+3DpAg==" spinCount="100000" sheet="1" objects="1" scenarios="1"/>
  <mergeCells count="42">
    <mergeCell ref="T9:T10"/>
    <mergeCell ref="U7:U10"/>
    <mergeCell ref="V7:V10"/>
    <mergeCell ref="R9:R10"/>
    <mergeCell ref="Q9:Q10"/>
    <mergeCell ref="O7:O10"/>
    <mergeCell ref="P9:P10"/>
    <mergeCell ref="S9:S10"/>
    <mergeCell ref="B9:B10"/>
    <mergeCell ref="C9:C10"/>
    <mergeCell ref="D9:D10"/>
    <mergeCell ref="E9:E10"/>
    <mergeCell ref="F9:F10"/>
    <mergeCell ref="B1:D1"/>
    <mergeCell ref="G5:H5"/>
    <mergeCell ref="G2:N3"/>
    <mergeCell ref="B14:G14"/>
    <mergeCell ref="R13:T13"/>
    <mergeCell ref="R12:T12"/>
    <mergeCell ref="B12:G12"/>
    <mergeCell ref="B13:H13"/>
    <mergeCell ref="B7:B8"/>
    <mergeCell ref="C7:C8"/>
    <mergeCell ref="D7:D8"/>
    <mergeCell ref="E7:E8"/>
    <mergeCell ref="Q7:Q8"/>
    <mergeCell ref="R7:R8"/>
    <mergeCell ref="S7:S8"/>
    <mergeCell ref="T7:T8"/>
    <mergeCell ref="F7:F8"/>
    <mergeCell ref="G7:G8"/>
    <mergeCell ref="H7:H8"/>
    <mergeCell ref="L7:L8"/>
    <mergeCell ref="P7:P8"/>
    <mergeCell ref="K7:K10"/>
    <mergeCell ref="J7:J10"/>
    <mergeCell ref="I7:I10"/>
    <mergeCell ref="G9:G10"/>
    <mergeCell ref="H9:H10"/>
    <mergeCell ref="L9:L10"/>
    <mergeCell ref="N7:N10"/>
    <mergeCell ref="M7:M10"/>
  </mergeCells>
  <conditionalFormatting sqref="B7 D7">
    <cfRule type="containsBlanks" dxfId="14" priority="103">
      <formula>LEN(TRIM(B7))=0</formula>
    </cfRule>
  </conditionalFormatting>
  <conditionalFormatting sqref="B7">
    <cfRule type="cellIs" dxfId="13" priority="100" operator="greaterThanOrEqual">
      <formula>1</formula>
    </cfRule>
  </conditionalFormatting>
  <conditionalFormatting sqref="G7:H7 R7">
    <cfRule type="notContainsBlanks" dxfId="12" priority="77">
      <formula>LEN(TRIM(G7))&gt;0</formula>
    </cfRule>
    <cfRule type="notContainsBlanks" dxfId="11" priority="78">
      <formula>LEN(TRIM(G7))&gt;0</formula>
    </cfRule>
    <cfRule type="containsBlanks" dxfId="10" priority="80">
      <formula>LEN(TRIM(G7))=0</formula>
    </cfRule>
  </conditionalFormatting>
  <conditionalFormatting sqref="G7:H7">
    <cfRule type="notContainsBlanks" dxfId="9" priority="76">
      <formula>LEN(TRIM(G7))&gt;0</formula>
    </cfRule>
  </conditionalFormatting>
  <conditionalFormatting sqref="R9">
    <cfRule type="notContainsBlanks" dxfId="8" priority="5">
      <formula>LEN(TRIM(R9))&gt;0</formula>
    </cfRule>
    <cfRule type="notContainsBlanks" dxfId="7" priority="6">
      <formula>LEN(TRIM(R9))&gt;0</formula>
    </cfRule>
    <cfRule type="containsBlanks" dxfId="6" priority="7">
      <formula>LEN(TRIM(R9))=0</formula>
    </cfRule>
  </conditionalFormatting>
  <conditionalFormatting sqref="T7 T9">
    <cfRule type="cellIs" dxfId="5" priority="86" operator="equal">
      <formula>"NEVYHOVUJE"</formula>
    </cfRule>
    <cfRule type="cellIs" dxfId="4" priority="87" operator="equal">
      <formula>"VYHOVUJE"</formula>
    </cfRule>
  </conditionalFormatting>
  <conditionalFormatting sqref="G9:H9">
    <cfRule type="notContainsBlanks" dxfId="3" priority="2">
      <formula>LEN(TRIM(G9))&gt;0</formula>
    </cfRule>
    <cfRule type="notContainsBlanks" dxfId="2" priority="3">
      <formula>LEN(TRIM(G9))&gt;0</formula>
    </cfRule>
    <cfRule type="containsBlanks" dxfId="1" priority="4">
      <formula>LEN(TRIM(G9))=0</formula>
    </cfRule>
  </conditionalFormatting>
  <conditionalFormatting sqref="G9:H9">
    <cfRule type="notContainsBlanks" dxfId="0" priority="1">
      <formula>LEN(TRIM(G9))&gt;0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2024-01-25T10:42:34Z</cp:lastPrinted>
  <dcterms:created xsi:type="dcterms:W3CDTF">2014-03-05T12:43:32Z</dcterms:created>
  <dcterms:modified xsi:type="dcterms:W3CDTF">2024-01-25T11:09:47Z</dcterms:modified>
</cp:coreProperties>
</file>