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04\1 výzva\"/>
    </mc:Choice>
  </mc:AlternateContent>
  <xr:revisionPtr revIDLastSave="0" documentId="13_ncr:1_{86DC9CE1-6014-4CF4-9975-5D471E44BFB9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Tonery" sheetId="1" r:id="rId1"/>
  </sheets>
  <definedNames>
    <definedName name="_xlnm.Print_Area" localSheetId="0">Tonery!$B$1:$U$12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9" i="1" l="1"/>
  <c r="S9" i="1"/>
  <c r="O9" i="1"/>
  <c r="H9" i="1"/>
  <c r="H7" i="1" l="1"/>
  <c r="H8" i="1"/>
  <c r="S8" i="1" l="1"/>
  <c r="R8" i="1"/>
  <c r="O8" i="1"/>
  <c r="O7" i="1" l="1"/>
  <c r="P12" i="1" s="1"/>
  <c r="S7" i="1" l="1"/>
  <c r="R7" i="1"/>
  <c r="Q12" i="1" s="1"/>
</calcChain>
</file>

<file path=xl/sharedStrings.xml><?xml version="1.0" encoding="utf-8"?>
<sst xmlns="http://schemas.openxmlformats.org/spreadsheetml/2006/main" count="43" uniqueCount="40">
  <si>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</si>
  <si>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</si>
  <si>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</si>
  <si>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</si>
  <si>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</si>
  <si>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</si>
  <si>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</si>
  <si>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</si>
  <si>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</si>
  <si>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</si>
  <si>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</si>
  <si>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</si>
  <si>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</si>
  <si>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</si>
  <si>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</si>
  <si>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</si>
  <si>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</si>
  <si>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</si>
  <si>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</si>
  <si>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</si>
  <si>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</si>
  <si>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</si>
  <si>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</si>
  <si>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</si>
  <si>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</si>
  <si>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</si>
  <si>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</si>
  <si>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Pokud financováno z projektových prostředků, pak ŘEŠITEL uvede: NÁZEV A ČÍSLO DOTAČNÍHO PROJEKTU</t>
  </si>
  <si>
    <t>Příloha č. 2 Kupní smlouvy - technická specifikace
Tonery (II.) 004 - 2024 (originální)</t>
  </si>
  <si>
    <t>ks</t>
  </si>
  <si>
    <t>Ing. Petr Pfauser, 
Tel.: 37763 6717</t>
  </si>
  <si>
    <t>Univerzitní 28,
301 00 Plzeň,
Fakulta designu a umění Ladislava Sutnara - Děkanát,
místnost LS 230</t>
  </si>
  <si>
    <t>NE</t>
  </si>
  <si>
    <t>Společná faktura</t>
  </si>
  <si>
    <r>
      <t xml:space="preserve">Originální toner do tiskárny HP LaserJet Pro MFP M227sdn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</si>
  <si>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>Originální toner do tiskárny Canon MF453dw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</si>
  <si>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>Originální toner do tiskárny Xerox B235 MFP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</si>
  <si>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t>Originální black toner do tiskárny Xerox B235 MFP, minimální výtěžnost 6 000 stran.</t>
  </si>
  <si>
    <t>Originální black toner do tiskárny  Canon MF453dw, minimální výtěžnost 10 000 stran.</t>
  </si>
  <si>
    <t>Originální black toner do tiskárny HP LaserJet Pro MFP M227sdn, minimální výtěžnost 3 500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</si>
</sst>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106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17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4" fillId="0" borderId="0" xfId="0" applyFont="1" applyAlignment="1">
      <alignment horizontal="left" vertical="center" wrapText="1" inden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8" xfId="0" applyFont="1" applyFill="1" applyBorder="1" applyAlignment="1">
      <alignment horizontal="left" vertical="center" wrapText="1" indent="1"/>
    </xf>
    <xf numFmtId="0" fontId="2" fillId="3" borderId="12" xfId="0" applyFont="1" applyFill="1" applyBorder="1" applyAlignment="1">
      <alignment horizontal="left" vertical="center" wrapText="1" indent="1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7" fillId="3" borderId="13" xfId="0" applyFont="1" applyFill="1" applyBorder="1" applyAlignment="1">
      <alignment horizontal="center" vertical="center" wrapText="1"/>
    </xf>
    <xf numFmtId="0" fontId="17" fillId="3" borderId="14" xfId="0" applyFont="1" applyFill="1" applyBorder="1" applyAlignment="1">
      <alignment horizontal="center" vertical="center" wrapText="1"/>
    </xf>
    <xf numFmtId="0" fontId="17" fillId="3" borderId="15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14" fillId="5" borderId="10" xfId="0" applyFont="1" applyFill="1" applyBorder="1" applyAlignment="1" applyProtection="1">
      <alignment horizontal="left" vertical="center" wrapText="1" indent="1"/>
      <protection locked="0"/>
    </xf>
    <xf numFmtId="0" fontId="14" fillId="5" borderId="8" xfId="0" applyFont="1" applyFill="1" applyBorder="1" applyAlignment="1" applyProtection="1">
      <alignment horizontal="left" vertical="center" wrapText="1" indent="1"/>
      <protection locked="0"/>
    </xf>
    <xf numFmtId="0" fontId="14" fillId="5" borderId="12" xfId="0" applyFont="1" applyFill="1" applyBorder="1" applyAlignment="1" applyProtection="1">
      <alignment horizontal="left" vertical="center" wrapText="1" indent="1"/>
      <protection locked="0"/>
    </xf>
    <xf numFmtId="164" fontId="14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59"/>
  <sheetViews>
    <sheetView tabSelected="1" zoomScale="66" zoomScaleNormal="66" workbookViewId="0">
      <selection activeCell="L21" sqref="L21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2.85546875" style="1" customWidth="1"/>
    <col min="4" max="4" width="11.7109375" style="2" customWidth="1"/>
    <col min="5" max="5" width="11.28515625" style="3" customWidth="1"/>
    <col min="6" max="6" width="108.710937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32.5703125" hidden="1" customWidth="1"/>
    <col min="12" max="12" width="22.140625" customWidth="1"/>
    <col min="13" max="13" width="34.7109375" customWidth="1"/>
    <col min="14" max="14" width="25.7109375" style="1" customWidth="1"/>
    <col min="15" max="15" width="15.1406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5.85546875" style="4" customWidth="1"/>
  </cols>
  <sheetData>
    <row r="1" spans="2:21" ht="43.15" customHeight="1" x14ac:dyDescent="0.25">
      <c r="B1" s="78" t="s">
        <v>28</v>
      </c>
      <c r="C1" s="79"/>
      <c r="D1" s="32"/>
    </row>
    <row r="2" spans="2:21" ht="18.75" customHeight="1" x14ac:dyDescent="0.25">
      <c r="B2" s="9"/>
      <c r="C2"/>
      <c r="D2" s="9"/>
      <c r="E2" s="10"/>
      <c r="F2" s="5"/>
      <c r="G2" s="39"/>
      <c r="H2" s="39"/>
      <c r="I2" s="39"/>
      <c r="J2" s="11"/>
      <c r="N2" s="5"/>
      <c r="O2" s="5"/>
      <c r="P2" s="6"/>
      <c r="Q2" s="6"/>
      <c r="S2" s="6"/>
      <c r="T2" s="7"/>
      <c r="U2" s="8"/>
    </row>
    <row r="3" spans="2:21" ht="130.5" customHeight="1" x14ac:dyDescent="0.25">
      <c r="B3" s="13"/>
      <c r="C3" s="58" t="s">
        <v>0</v>
      </c>
      <c r="D3" s="12"/>
      <c r="E3" s="12"/>
      <c r="F3" s="12"/>
      <c r="G3" s="90"/>
      <c r="H3" s="90"/>
      <c r="I3" s="90"/>
      <c r="J3" s="90"/>
      <c r="K3" s="90"/>
      <c r="L3" s="90"/>
      <c r="M3" s="90"/>
      <c r="N3" s="90"/>
      <c r="O3" s="4"/>
      <c r="P3" s="33"/>
      <c r="Q3" s="33"/>
      <c r="R3" s="33"/>
      <c r="S3" s="33"/>
    </row>
    <row r="4" spans="2:21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6"/>
      <c r="C5" s="17"/>
      <c r="D5" s="18"/>
      <c r="E5" s="18"/>
      <c r="F5" s="5"/>
      <c r="G5" s="19" t="s">
        <v>2</v>
      </c>
      <c r="H5" s="36"/>
      <c r="I5" s="5"/>
      <c r="J5" s="5"/>
      <c r="N5" s="20"/>
      <c r="O5" s="20"/>
      <c r="Q5" s="19" t="s">
        <v>2</v>
      </c>
      <c r="U5" s="11"/>
    </row>
    <row r="6" spans="2:21" ht="79.900000000000006" customHeight="1" thickTop="1" thickBot="1" x14ac:dyDescent="0.3">
      <c r="B6" s="21" t="s">
        <v>3</v>
      </c>
      <c r="C6" s="35" t="s">
        <v>16</v>
      </c>
      <c r="D6" s="22" t="s">
        <v>4</v>
      </c>
      <c r="E6" s="35" t="s">
        <v>17</v>
      </c>
      <c r="F6" s="35" t="s">
        <v>18</v>
      </c>
      <c r="G6" s="23" t="s">
        <v>5</v>
      </c>
      <c r="H6" s="35" t="s">
        <v>13</v>
      </c>
      <c r="I6" s="35" t="s">
        <v>19</v>
      </c>
      <c r="J6" s="35" t="s">
        <v>20</v>
      </c>
      <c r="K6" s="22" t="s">
        <v>27</v>
      </c>
      <c r="L6" s="40" t="s">
        <v>21</v>
      </c>
      <c r="M6" s="35" t="s">
        <v>24</v>
      </c>
      <c r="N6" s="35" t="s">
        <v>22</v>
      </c>
      <c r="O6" s="35" t="s">
        <v>23</v>
      </c>
      <c r="P6" s="22" t="s">
        <v>6</v>
      </c>
      <c r="Q6" s="24" t="s">
        <v>7</v>
      </c>
      <c r="R6" s="68" t="s">
        <v>8</v>
      </c>
      <c r="S6" s="68" t="s">
        <v>9</v>
      </c>
      <c r="T6" s="35" t="s">
        <v>25</v>
      </c>
      <c r="U6" s="35" t="s">
        <v>26</v>
      </c>
    </row>
    <row r="7" spans="2:21" ht="45" customHeight="1" thickTop="1" x14ac:dyDescent="0.25">
      <c r="B7" s="50">
        <v>1</v>
      </c>
      <c r="C7" s="69" t="s">
        <v>36</v>
      </c>
      <c r="D7" s="51">
        <v>4</v>
      </c>
      <c r="E7" s="52" t="s">
        <v>29</v>
      </c>
      <c r="F7" s="69" t="s">
        <v>37</v>
      </c>
      <c r="G7" s="100"/>
      <c r="H7" s="53" t="str">
        <f t="shared" ref="H7:H9" si="0">IF(P7&gt;1999,"ANO","NE")</f>
        <v>ANO</v>
      </c>
      <c r="I7" s="91" t="s">
        <v>33</v>
      </c>
      <c r="J7" s="97" t="s">
        <v>32</v>
      </c>
      <c r="K7" s="94"/>
      <c r="L7" s="91" t="s">
        <v>30</v>
      </c>
      <c r="M7" s="91" t="s">
        <v>31</v>
      </c>
      <c r="N7" s="75">
        <v>21</v>
      </c>
      <c r="O7" s="54">
        <f>D7*P7</f>
        <v>8400</v>
      </c>
      <c r="P7" s="55">
        <v>2100</v>
      </c>
      <c r="Q7" s="103"/>
      <c r="R7" s="56">
        <f>D7*Q7</f>
        <v>0</v>
      </c>
      <c r="S7" s="57" t="str">
        <f t="shared" ref="S7" si="1">IF(ISNUMBER(Q7), IF(Q7&gt;P7,"NEVYHOVUJE","VYHOVUJE")," ")</f>
        <v xml:space="preserve"> </v>
      </c>
      <c r="T7" s="72"/>
      <c r="U7" s="72" t="s">
        <v>10</v>
      </c>
    </row>
    <row r="8" spans="2:21" ht="45" customHeight="1" x14ac:dyDescent="0.25">
      <c r="B8" s="42">
        <v>2</v>
      </c>
      <c r="C8" s="70" t="s">
        <v>35</v>
      </c>
      <c r="D8" s="43">
        <v>3</v>
      </c>
      <c r="E8" s="44" t="s">
        <v>29</v>
      </c>
      <c r="F8" s="70" t="s">
        <v>38</v>
      </c>
      <c r="G8" s="101"/>
      <c r="H8" s="45" t="str">
        <f t="shared" si="0"/>
        <v>ANO</v>
      </c>
      <c r="I8" s="98"/>
      <c r="J8" s="92"/>
      <c r="K8" s="95"/>
      <c r="L8" s="92"/>
      <c r="M8" s="92"/>
      <c r="N8" s="76"/>
      <c r="O8" s="46">
        <f t="shared" ref="O8:O9" si="2">D8*P8</f>
        <v>8400</v>
      </c>
      <c r="P8" s="47">
        <v>2800</v>
      </c>
      <c r="Q8" s="104"/>
      <c r="R8" s="48">
        <f t="shared" ref="R8" si="3">D8*Q8</f>
        <v>0</v>
      </c>
      <c r="S8" s="49" t="str">
        <f t="shared" ref="S8" si="4">IF(ISNUMBER(Q8), IF(Q8&gt;P8,"NEVYHOVUJE","VYHOVUJE")," ")</f>
        <v xml:space="preserve"> </v>
      </c>
      <c r="T8" s="73"/>
      <c r="U8" s="73"/>
    </row>
    <row r="9" spans="2:21" ht="45" customHeight="1" thickBot="1" x14ac:dyDescent="0.3">
      <c r="B9" s="59">
        <v>3</v>
      </c>
      <c r="C9" s="71" t="s">
        <v>34</v>
      </c>
      <c r="D9" s="60">
        <v>2</v>
      </c>
      <c r="E9" s="61" t="s">
        <v>29</v>
      </c>
      <c r="F9" s="71" t="s">
        <v>39</v>
      </c>
      <c r="G9" s="102"/>
      <c r="H9" s="62" t="str">
        <f t="shared" si="0"/>
        <v>ANO</v>
      </c>
      <c r="I9" s="99"/>
      <c r="J9" s="93"/>
      <c r="K9" s="96"/>
      <c r="L9" s="93"/>
      <c r="M9" s="93"/>
      <c r="N9" s="77"/>
      <c r="O9" s="63">
        <f t="shared" si="2"/>
        <v>4000</v>
      </c>
      <c r="P9" s="64">
        <v>2000</v>
      </c>
      <c r="Q9" s="105"/>
      <c r="R9" s="65">
        <f t="shared" ref="R9" si="5">D9*Q9</f>
        <v>0</v>
      </c>
      <c r="S9" s="66" t="str">
        <f t="shared" ref="S9" si="6">IF(ISNUMBER(Q9), IF(Q9&gt;P9,"NEVYHOVUJE","VYHOVUJE")," ")</f>
        <v xml:space="preserve"> </v>
      </c>
      <c r="T9" s="74"/>
      <c r="U9" s="74"/>
    </row>
    <row r="10" spans="2:21" ht="16.5" thickTop="1" thickBot="1" x14ac:dyDescent="0.3">
      <c r="C10"/>
      <c r="D10"/>
      <c r="E10"/>
      <c r="F10"/>
      <c r="G10"/>
      <c r="H10"/>
      <c r="I10"/>
      <c r="J10"/>
      <c r="N10"/>
      <c r="O10"/>
      <c r="R10" s="41"/>
    </row>
    <row r="11" spans="2:21" ht="60.75" customHeight="1" thickTop="1" thickBot="1" x14ac:dyDescent="0.3">
      <c r="B11" s="85" t="s">
        <v>14</v>
      </c>
      <c r="C11" s="86"/>
      <c r="D11" s="86"/>
      <c r="E11" s="86"/>
      <c r="F11" s="86"/>
      <c r="G11" s="86"/>
      <c r="H11" s="67"/>
      <c r="I11" s="25"/>
      <c r="J11" s="25"/>
      <c r="K11" s="25"/>
      <c r="L11" s="11"/>
      <c r="M11" s="11"/>
      <c r="N11" s="26"/>
      <c r="O11" s="26"/>
      <c r="P11" s="27" t="s">
        <v>11</v>
      </c>
      <c r="Q11" s="87" t="s">
        <v>12</v>
      </c>
      <c r="R11" s="88"/>
      <c r="S11" s="89"/>
      <c r="T11" s="20"/>
      <c r="U11" s="28"/>
    </row>
    <row r="12" spans="2:21" ht="33.75" customHeight="1" thickTop="1" thickBot="1" x14ac:dyDescent="0.3">
      <c r="B12" s="80" t="s">
        <v>15</v>
      </c>
      <c r="C12" s="81"/>
      <c r="D12" s="81"/>
      <c r="E12" s="81"/>
      <c r="F12" s="81"/>
      <c r="G12" s="81"/>
      <c r="H12" s="34"/>
      <c r="I12" s="29"/>
      <c r="L12" s="9"/>
      <c r="M12" s="9"/>
      <c r="N12" s="30"/>
      <c r="O12" s="30"/>
      <c r="P12" s="31">
        <f>SUM(O7:O9)</f>
        <v>20800</v>
      </c>
      <c r="Q12" s="82">
        <f>SUM(R7:R9)</f>
        <v>0</v>
      </c>
      <c r="R12" s="83"/>
      <c r="S12" s="84"/>
    </row>
    <row r="13" spans="2:21" ht="14.25" customHeight="1" thickTop="1" x14ac:dyDescent="0.25"/>
    <row r="14" spans="2:21" ht="14.25" customHeight="1" x14ac:dyDescent="0.25">
      <c r="B14" s="37"/>
    </row>
    <row r="15" spans="2:21" ht="14.25" customHeight="1" x14ac:dyDescent="0.25">
      <c r="B15" s="38"/>
      <c r="C15" s="37"/>
    </row>
    <row r="16" spans="2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e/varL5KvrINA+yFHZ07yDNIP1LlWmL5TBj8KtsnWjT6+4wCruQLwdR7fBJY95U12TCQB4TEn9Sjp5Kf423+tQ==" saltValue="hXDO8Cr7K21beF4SoSgEvQ==" spinCount="100000" sheet="1" objects="1" scenarios="1"/>
  <mergeCells count="14">
    <mergeCell ref="B1:C1"/>
    <mergeCell ref="B12:G12"/>
    <mergeCell ref="Q12:S12"/>
    <mergeCell ref="B11:G11"/>
    <mergeCell ref="Q11:S11"/>
    <mergeCell ref="G3:N3"/>
    <mergeCell ref="L7:L9"/>
    <mergeCell ref="M7:M9"/>
    <mergeCell ref="K7:K9"/>
    <mergeCell ref="J7:J9"/>
    <mergeCell ref="I7:I9"/>
    <mergeCell ref="T7:T9"/>
    <mergeCell ref="U7:U9"/>
    <mergeCell ref="N7:N9"/>
  </mergeCells>
  <conditionalFormatting sqref="B7:B9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9">
    <cfRule type="containsBlanks" dxfId="9" priority="2">
      <formula>LEN(TRIM(D7))=0</formula>
    </cfRule>
  </conditionalFormatting>
  <conditionalFormatting sqref="G7:G9 Q7:Q9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9">
    <cfRule type="notContainsBlanks" dxfId="5" priority="29">
      <formula>LEN(TRIM(G7))&gt;0</formula>
    </cfRule>
  </conditionalFormatting>
  <conditionalFormatting sqref="H7:H9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9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9" xr:uid="{00000000-0002-0000-0000-000001000000}">
      <formula1>"ANO,NE"</formula1>
    </dataValidation>
    <dataValidation type="list" showInputMessage="1" showErrorMessage="1" sqref="E7:E9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2023-09-07T08:48:20Z</cp:lastPrinted>
  <dcterms:created xsi:type="dcterms:W3CDTF">2014-03-05T12:43:32Z</dcterms:created>
  <dcterms:modified xsi:type="dcterms:W3CDTF">2024-01-19T10:22:24Z</dcterms:modified>
</cp:coreProperties>
</file>