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162\1 výzva\"/>
    </mc:Choice>
  </mc:AlternateContent>
  <xr:revisionPtr revIDLastSave="0" documentId="13_ncr:1_{2AD090E6-EAF2-4C30-8B5D-AAFD72CB8D3D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9" i="1"/>
  <c r="T10" i="1"/>
  <c r="P8" i="1"/>
  <c r="P9" i="1"/>
  <c r="P10" i="1"/>
  <c r="S10" i="1" l="1"/>
  <c r="T8" i="1"/>
  <c r="T9" i="1"/>
  <c r="S7" i="1"/>
  <c r="T7" i="1"/>
  <c r="S11" i="1"/>
  <c r="T11" i="1"/>
  <c r="P7" i="1"/>
  <c r="P11" i="1"/>
  <c r="Q14" i="1" l="1"/>
  <c r="R14" i="1"/>
</calcChain>
</file>

<file path=xl/sharedStrings.xml><?xml version="1.0" encoding="utf-8"?>
<sst xmlns="http://schemas.openxmlformats.org/spreadsheetml/2006/main" count="59" uniqueCount="49">
  <si>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</si>
  <si>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</si>
  <si>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</si>
  <si>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</si>
  <si>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</si>
  <si>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</si>
  <si>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</si>
  <si>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</si>
  <si>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</si>
  <si>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</si>
  <si>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</si>
  <si>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</si>
  <si>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30237000-9 - Součásti, příslušenství a doplňky pro počítače </t>
  </si>
  <si>
    <t>30237460-1 - Počítačové klávesnice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</si>
  <si>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</si>
  <si>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</si>
  <si>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</si>
  <si>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</si>
  <si>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</si>
  <si>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</si>
  <si>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</si>
  <si>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</si>
  <si>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</si>
  <si>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</si>
  <si>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</si>
  <si>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</si>
  <si>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</si>
  <si>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</si>
  <si>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</si>
  <si>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</si>
  <si>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</si>
  <si>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</si>
  <si>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</si>
  <si>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Samostatná faktura</t>
  </si>
  <si>
    <t>Univerzitní 26, 
301 00 Plzeň, 
Fakulta elektrotechnická - Katedra elektroniky a informačních technologií,
místnost EK 502</t>
  </si>
  <si>
    <t>Dokovací stanice</t>
  </si>
  <si>
    <t>USB klávesnice</t>
  </si>
  <si>
    <t>Počítačová klávesnice s rozhraním USB. Vysokoprofilové klávesy. Popis CZ. Klávesnice je voděodolná.</t>
  </si>
  <si>
    <t>Redukce HDMI - DVI</t>
  </si>
  <si>
    <t>Redukce HDMI - VGA</t>
  </si>
  <si>
    <t>Ing. Jiří Basl, Ph.D., 
Tel.: 37763 4249,
603 216 039</t>
  </si>
  <si>
    <t>Výkonný notebook 15,6"</t>
  </si>
  <si>
    <t>Záruka na zboží min. 60 měsíců, servis NBD on site.</t>
  </si>
  <si>
    <t>Výkon procesoru v Passmark CPU více než 28 000 bodů, minimálně 14 jader. 
Operační paměť min. 32GB DDR5.  
Displej 15,6'' min. FHD 1920x1080, nedotykový, matný.
Grafika s výkonem G3D min. 15 500, min. 8GB RAM. 
Hlavní disk SSD min. 1TB M.2 PCIe NVMe. 
Obsahuje integrovaný bezdrátový adaptér WiFi 802.11ac a BT. 
Porty: ethernet RJ45, min. 1x USB-C, Thunderbolt 4, 2x USB3-A. 
Univerzální zvukový port, HDMI. 
Klávesnice CZ podsvícená, numerické klávesy. 
Podpora prostřednictvím internetu umožňuje stahování ovladačů a manuálu z internetu adresně pro konkrétní zadaný typ (sériové číslo) zařízení.  
Webkamera HD 1080px. 
Originální operační systém windows 10 nebo novější, stačí ve verzi HOME - OS Windows požadujeme z důvodu kompatibility s interními aplikacemi ZČU (Stag, Magion,...).
Čtečka smart karet, čtečka otisku prstů.
Záruka na zboží min. 60 měsíců, servis NBD on site.</t>
  </si>
  <si>
    <t>HDMI 19pin male a DVI 18+1pin male konektory, délka kabelu 1,8 m.</t>
  </si>
  <si>
    <t>HDMI M - VGA-F, délka kabelu 20 cm.</t>
  </si>
  <si>
    <t xml:space="preserve">Příloha č. 2 Kupní smlouvy - technická specifikace
Výpočetní technika (III.) 162 - 2023 </t>
  </si>
  <si>
    <t>Pokud financováno z projektových prostředků, pak ŘEŠITEL uvede: NÁZEV A ČÍSLO DOTAČNÍHO PROJEKTU</t>
  </si>
  <si>
    <r>
      <t xml:space="preserve">Dokovací stanice </t>
    </r>
    <r>
      <rPr>
        <b/>
        <sz val="11"/>
        <color theme="1"/>
        <rFont val="Calibri"/>
        <family val="2"/>
        <charset val="238"/>
        <scheme val="minor"/>
      </rPr>
      <t>kompatibilní s pol.č. 1</t>
    </r>
    <r>
      <rPr>
        <sz val="11"/>
        <color theme="1"/>
        <rFont val="Calibri"/>
        <family val="2"/>
        <charset val="238"/>
        <scheme val="minor"/>
      </rPr>
      <t xml:space="preserve"> (výkonný notebook 15,6") včetně možnosti napájení i nabíjení přes dokovací stanici. 
Výkon power delivery max. 280W. 
Porty minimálně: Display Port 2x, HDMI, USB-C 2x, USB-A 3x, RJ45. 
Podpora 3 monitorů. 
Součástí balení napájecí adaptér.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</si>
</sst>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3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4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4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left" vertical="center" wrapText="1" indent="1"/>
    </xf>
    <xf numFmtId="0" fontId="24" fillId="4" borderId="17" xfId="0" applyFont="1" applyFill="1" applyBorder="1" applyAlignment="1">
      <alignment horizontal="center" vertical="center" wrapText="1"/>
    </xf>
    <xf numFmtId="164" fontId="0" fillId="3" borderId="17" xfId="0" applyNumberFormat="1" applyFill="1" applyBorder="1" applyAlignment="1">
      <alignment horizontal="right" vertical="center" indent="1"/>
    </xf>
    <xf numFmtId="0" fontId="3" fillId="6" borderId="17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left" vertical="center" wrapText="1" indent="1"/>
    </xf>
    <xf numFmtId="0" fontId="3" fillId="6" borderId="15" xfId="0" applyFont="1" applyFill="1" applyBorder="1" applyAlignment="1">
      <alignment horizontal="left" vertical="center" wrapText="1" indent="1"/>
    </xf>
    <xf numFmtId="0" fontId="7" fillId="3" borderId="17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14" fillId="4" borderId="21" xfId="0" applyFont="1" applyFill="1" applyBorder="1" applyAlignment="1" applyProtection="1">
      <alignment horizontal="left" vertical="center" wrapText="1" inden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14" fillId="4" borderId="17" xfId="0" applyFont="1" applyFill="1" applyBorder="1" applyAlignment="1" applyProtection="1">
      <alignment horizontal="left" vertical="center" wrapText="1" indent="1"/>
      <protection locked="0"/>
    </xf>
    <xf numFmtId="0" fontId="14" fillId="4" borderId="15" xfId="0" applyFont="1" applyFill="1" applyBorder="1" applyAlignment="1" applyProtection="1">
      <alignment horizontal="left" vertical="center" wrapText="1" indent="1"/>
      <protection locked="0"/>
    </xf>
    <xf numFmtId="0" fontId="24" fillId="4" borderId="21" xfId="0" applyFont="1" applyFill="1" applyBorder="1" applyAlignment="1" applyProtection="1">
      <alignment horizontal="center" vertical="center" wrapText="1"/>
      <protection locked="0"/>
    </xf>
    <xf numFmtId="164" fontId="14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2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3" fillId="6" borderId="16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G2" zoomScale="64" zoomScaleNormal="64" workbookViewId="0">
      <selection activeCell="G7" sqref="G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6.7109375" style="1" customWidth="1"/>
    <col min="4" max="4" width="12.28515625" style="2" customWidth="1"/>
    <col min="5" max="5" width="10.5703125" style="3" customWidth="1"/>
    <col min="6" max="6" width="129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36" hidden="1" customWidth="1"/>
    <col min="12" max="12" width="30.85546875" customWidth="1"/>
    <col min="13" max="13" width="22" customWidth="1"/>
    <col min="14" max="14" width="39.42578125" style="4" customWidth="1"/>
    <col min="15" max="15" width="28.4257812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1.42578125" style="5" customWidth="1"/>
  </cols>
  <sheetData>
    <row r="1" spans="1:22" ht="40.9" customHeight="1" x14ac:dyDescent="0.25">
      <c r="B1" s="117" t="s">
        <v>46</v>
      </c>
      <c r="C1" s="118"/>
      <c r="D1" s="118"/>
      <c r="E1"/>
      <c r="G1" s="41"/>
      <c r="V1"/>
    </row>
    <row r="2" spans="1:22" ht="21" customHeight="1" x14ac:dyDescent="0.25">
      <c r="C2"/>
      <c r="D2" s="9"/>
      <c r="E2" s="10"/>
      <c r="G2" s="121"/>
      <c r="H2" s="122"/>
      <c r="I2" s="122"/>
      <c r="J2" s="122"/>
      <c r="K2" s="122"/>
      <c r="L2" s="122"/>
      <c r="M2" s="122"/>
      <c r="N2" s="122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83"/>
      <c r="E3" s="83"/>
      <c r="F3" s="83"/>
      <c r="G3" s="122"/>
      <c r="H3" s="122"/>
      <c r="I3" s="122"/>
      <c r="J3" s="122"/>
      <c r="K3" s="122"/>
      <c r="L3" s="122"/>
      <c r="M3" s="122"/>
      <c r="N3" s="122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3"/>
      <c r="E4" s="83"/>
      <c r="F4" s="83"/>
      <c r="G4" s="83"/>
      <c r="H4" s="8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9" t="s">
        <v>2</v>
      </c>
      <c r="H5" s="120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14</v>
      </c>
      <c r="D6" s="32" t="s">
        <v>4</v>
      </c>
      <c r="E6" s="32" t="s">
        <v>15</v>
      </c>
      <c r="F6" s="32" t="s">
        <v>16</v>
      </c>
      <c r="G6" s="37" t="s">
        <v>25</v>
      </c>
      <c r="H6" s="38" t="s">
        <v>26</v>
      </c>
      <c r="I6" s="33" t="s">
        <v>17</v>
      </c>
      <c r="J6" s="32" t="s">
        <v>18</v>
      </c>
      <c r="K6" s="32" t="s">
        <v>47</v>
      </c>
      <c r="L6" s="34" t="s">
        <v>19</v>
      </c>
      <c r="M6" s="35" t="s">
        <v>20</v>
      </c>
      <c r="N6" s="34" t="s">
        <v>21</v>
      </c>
      <c r="O6" s="32" t="s">
        <v>30</v>
      </c>
      <c r="P6" s="34" t="s">
        <v>22</v>
      </c>
      <c r="Q6" s="32" t="s">
        <v>5</v>
      </c>
      <c r="R6" s="36" t="s">
        <v>6</v>
      </c>
      <c r="S6" s="82" t="s">
        <v>7</v>
      </c>
      <c r="T6" s="82" t="s">
        <v>8</v>
      </c>
      <c r="U6" s="34" t="s">
        <v>23</v>
      </c>
      <c r="V6" s="34" t="s">
        <v>24</v>
      </c>
    </row>
    <row r="7" spans="1:22" ht="258" customHeight="1" thickTop="1" x14ac:dyDescent="0.25">
      <c r="A7" s="20"/>
      <c r="B7" s="69">
        <v>1</v>
      </c>
      <c r="C7" s="70" t="s">
        <v>41</v>
      </c>
      <c r="D7" s="71">
        <v>1</v>
      </c>
      <c r="E7" s="72" t="s">
        <v>31</v>
      </c>
      <c r="F7" s="79" t="s">
        <v>43</v>
      </c>
      <c r="G7" s="85"/>
      <c r="H7" s="89"/>
      <c r="I7" s="94" t="s">
        <v>33</v>
      </c>
      <c r="J7" s="97" t="s">
        <v>32</v>
      </c>
      <c r="K7" s="100"/>
      <c r="L7" s="73" t="s">
        <v>42</v>
      </c>
      <c r="M7" s="103" t="s">
        <v>40</v>
      </c>
      <c r="N7" s="103" t="s">
        <v>34</v>
      </c>
      <c r="O7" s="109">
        <v>30</v>
      </c>
      <c r="P7" s="74">
        <f>D7*Q7</f>
        <v>41500</v>
      </c>
      <c r="Q7" s="75">
        <v>41500</v>
      </c>
      <c r="R7" s="90"/>
      <c r="S7" s="76">
        <f>D7*R7</f>
        <v>0</v>
      </c>
      <c r="T7" s="77" t="str">
        <f t="shared" ref="T7:T11" si="0">IF(ISNUMBER(R7), IF(R7&gt;Q7,"NEVYHOVUJE","VYHOVUJE")," ")</f>
        <v xml:space="preserve"> </v>
      </c>
      <c r="U7" s="112"/>
      <c r="V7" s="78" t="s">
        <v>11</v>
      </c>
    </row>
    <row r="8" spans="1:22" ht="100.5" customHeight="1" x14ac:dyDescent="0.25">
      <c r="A8" s="20"/>
      <c r="B8" s="42">
        <v>2</v>
      </c>
      <c r="C8" s="43" t="s">
        <v>35</v>
      </c>
      <c r="D8" s="44">
        <v>1</v>
      </c>
      <c r="E8" s="45" t="s">
        <v>31</v>
      </c>
      <c r="F8" s="84" t="s">
        <v>48</v>
      </c>
      <c r="G8" s="86"/>
      <c r="H8" s="46" t="s">
        <v>32</v>
      </c>
      <c r="I8" s="95"/>
      <c r="J8" s="98"/>
      <c r="K8" s="101"/>
      <c r="L8" s="106"/>
      <c r="M8" s="104"/>
      <c r="N8" s="104"/>
      <c r="O8" s="110"/>
      <c r="P8" s="47">
        <f>D8*Q8</f>
        <v>4400</v>
      </c>
      <c r="Q8" s="48">
        <v>4400</v>
      </c>
      <c r="R8" s="91"/>
      <c r="S8" s="49">
        <f>D8*R8</f>
        <v>0</v>
      </c>
      <c r="T8" s="50" t="str">
        <f t="shared" ref="T8:T10" si="1">IF(ISNUMBER(R8), IF(R8&gt;Q8,"NEVYHOVUJE","VYHOVUJE")," ")</f>
        <v xml:space="preserve"> </v>
      </c>
      <c r="U8" s="113"/>
      <c r="V8" s="60" t="s">
        <v>12</v>
      </c>
    </row>
    <row r="9" spans="1:22" ht="35.25" customHeight="1" x14ac:dyDescent="0.25">
      <c r="A9" s="20"/>
      <c r="B9" s="61">
        <v>3</v>
      </c>
      <c r="C9" s="62" t="s">
        <v>36</v>
      </c>
      <c r="D9" s="63">
        <v>1</v>
      </c>
      <c r="E9" s="64" t="s">
        <v>31</v>
      </c>
      <c r="F9" s="65" t="s">
        <v>37</v>
      </c>
      <c r="G9" s="87"/>
      <c r="H9" s="66" t="s">
        <v>32</v>
      </c>
      <c r="I9" s="95"/>
      <c r="J9" s="98"/>
      <c r="K9" s="101"/>
      <c r="L9" s="107"/>
      <c r="M9" s="104"/>
      <c r="N9" s="104"/>
      <c r="O9" s="110"/>
      <c r="P9" s="47">
        <f>D9*Q9</f>
        <v>250</v>
      </c>
      <c r="Q9" s="67">
        <v>250</v>
      </c>
      <c r="R9" s="92"/>
      <c r="S9" s="49">
        <f>D9*R9</f>
        <v>0</v>
      </c>
      <c r="T9" s="50" t="str">
        <f t="shared" si="1"/>
        <v xml:space="preserve"> </v>
      </c>
      <c r="U9" s="113"/>
      <c r="V9" s="81" t="s">
        <v>13</v>
      </c>
    </row>
    <row r="10" spans="1:22" ht="35.25" customHeight="1" x14ac:dyDescent="0.25">
      <c r="A10" s="20"/>
      <c r="B10" s="61">
        <v>4</v>
      </c>
      <c r="C10" s="62" t="s">
        <v>38</v>
      </c>
      <c r="D10" s="63">
        <v>1</v>
      </c>
      <c r="E10" s="64" t="s">
        <v>31</v>
      </c>
      <c r="F10" s="68" t="s">
        <v>44</v>
      </c>
      <c r="G10" s="87"/>
      <c r="H10" s="66" t="s">
        <v>32</v>
      </c>
      <c r="I10" s="95"/>
      <c r="J10" s="98"/>
      <c r="K10" s="101"/>
      <c r="L10" s="107"/>
      <c r="M10" s="104"/>
      <c r="N10" s="104"/>
      <c r="O10" s="110"/>
      <c r="P10" s="47">
        <f>D10*Q10</f>
        <v>140</v>
      </c>
      <c r="Q10" s="67">
        <v>140</v>
      </c>
      <c r="R10" s="92"/>
      <c r="S10" s="49">
        <f>D10*R10</f>
        <v>0</v>
      </c>
      <c r="T10" s="50" t="str">
        <f t="shared" si="1"/>
        <v xml:space="preserve"> </v>
      </c>
      <c r="U10" s="113"/>
      <c r="V10" s="115" t="s">
        <v>12</v>
      </c>
    </row>
    <row r="11" spans="1:22" ht="35.25" customHeight="1" thickBot="1" x14ac:dyDescent="0.3">
      <c r="A11" s="20"/>
      <c r="B11" s="51">
        <v>5</v>
      </c>
      <c r="C11" s="52" t="s">
        <v>39</v>
      </c>
      <c r="D11" s="53">
        <v>1</v>
      </c>
      <c r="E11" s="54" t="s">
        <v>31</v>
      </c>
      <c r="F11" s="80" t="s">
        <v>45</v>
      </c>
      <c r="G11" s="88"/>
      <c r="H11" s="55" t="s">
        <v>32</v>
      </c>
      <c r="I11" s="96"/>
      <c r="J11" s="99"/>
      <c r="K11" s="102"/>
      <c r="L11" s="108"/>
      <c r="M11" s="105"/>
      <c r="N11" s="105"/>
      <c r="O11" s="111"/>
      <c r="P11" s="56">
        <f>D11*Q11</f>
        <v>150</v>
      </c>
      <c r="Q11" s="57">
        <v>150</v>
      </c>
      <c r="R11" s="93"/>
      <c r="S11" s="58">
        <f>D11*R11</f>
        <v>0</v>
      </c>
      <c r="T11" s="59" t="str">
        <f t="shared" si="0"/>
        <v xml:space="preserve"> </v>
      </c>
      <c r="U11" s="114"/>
      <c r="V11" s="116"/>
    </row>
    <row r="12" spans="1:22" ht="17.45" customHeight="1" thickTop="1" thickBot="1" x14ac:dyDescent="0.3">
      <c r="C12"/>
      <c r="D12"/>
      <c r="E12"/>
      <c r="F12"/>
      <c r="G12"/>
      <c r="H12"/>
      <c r="I12"/>
      <c r="J12"/>
      <c r="N12"/>
      <c r="O12"/>
      <c r="P12"/>
    </row>
    <row r="13" spans="1:22" ht="51.75" customHeight="1" thickTop="1" thickBot="1" x14ac:dyDescent="0.3">
      <c r="B13" s="130" t="s">
        <v>29</v>
      </c>
      <c r="C13" s="130"/>
      <c r="D13" s="130"/>
      <c r="E13" s="130"/>
      <c r="F13" s="130"/>
      <c r="G13" s="130"/>
      <c r="H13" s="40"/>
      <c r="I13" s="40"/>
      <c r="J13" s="21"/>
      <c r="K13" s="21"/>
      <c r="L13" s="6"/>
      <c r="M13" s="6"/>
      <c r="N13" s="6"/>
      <c r="O13" s="22"/>
      <c r="P13" s="22"/>
      <c r="Q13" s="23" t="s">
        <v>9</v>
      </c>
      <c r="R13" s="127" t="s">
        <v>10</v>
      </c>
      <c r="S13" s="128"/>
      <c r="T13" s="129"/>
      <c r="U13" s="24"/>
      <c r="V13" s="25"/>
    </row>
    <row r="14" spans="1:22" ht="50.45" customHeight="1" thickTop="1" thickBot="1" x14ac:dyDescent="0.3">
      <c r="B14" s="131" t="s">
        <v>27</v>
      </c>
      <c r="C14" s="131"/>
      <c r="D14" s="131"/>
      <c r="E14" s="131"/>
      <c r="F14" s="131"/>
      <c r="G14" s="131"/>
      <c r="H14" s="131"/>
      <c r="I14" s="26"/>
      <c r="L14" s="9"/>
      <c r="M14" s="9"/>
      <c r="N14" s="9"/>
      <c r="O14" s="27"/>
      <c r="P14" s="27"/>
      <c r="Q14" s="28">
        <f>SUM(P7:P11)</f>
        <v>46440</v>
      </c>
      <c r="R14" s="124">
        <f>SUM(S7:S11)</f>
        <v>0</v>
      </c>
      <c r="S14" s="125"/>
      <c r="T14" s="126"/>
    </row>
    <row r="15" spans="1:22" ht="15.75" thickTop="1" x14ac:dyDescent="0.25">
      <c r="B15" s="123" t="s">
        <v>28</v>
      </c>
      <c r="C15" s="123"/>
      <c r="D15" s="123"/>
      <c r="E15" s="123"/>
      <c r="F15" s="123"/>
      <c r="G15" s="123"/>
      <c r="H15" s="8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83"/>
      <c r="H16" s="8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83"/>
      <c r="H17" s="8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x14ac:dyDescent="0.25">
      <c r="B18" s="39"/>
      <c r="C18" s="39"/>
      <c r="D18" s="39"/>
      <c r="E18" s="39"/>
      <c r="F18" s="39"/>
      <c r="G18" s="83"/>
      <c r="H18" s="8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83"/>
      <c r="H19" s="83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H20" s="3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3"/>
      <c r="H21" s="8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3"/>
      <c r="H22" s="8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3"/>
      <c r="H23" s="8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3"/>
      <c r="H24" s="8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3"/>
      <c r="H25" s="8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3"/>
      <c r="H26" s="8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3"/>
      <c r="H27" s="8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3"/>
      <c r="H28" s="8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3"/>
      <c r="H29" s="8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3"/>
      <c r="H30" s="8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3"/>
      <c r="H31" s="8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3"/>
      <c r="H32" s="8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3"/>
      <c r="H33" s="8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3"/>
      <c r="H34" s="8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3"/>
      <c r="H35" s="8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3"/>
      <c r="H36" s="8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3"/>
      <c r="H37" s="8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3"/>
      <c r="H38" s="8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3"/>
      <c r="H39" s="8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3"/>
      <c r="H40" s="8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3"/>
      <c r="H41" s="8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3"/>
      <c r="H42" s="8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3"/>
      <c r="H43" s="8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3"/>
      <c r="H44" s="8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3"/>
      <c r="H45" s="8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3"/>
      <c r="H46" s="8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3"/>
      <c r="H47" s="8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3"/>
      <c r="H48" s="8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3"/>
      <c r="H49" s="8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3"/>
      <c r="H50" s="8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3"/>
      <c r="H51" s="8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3"/>
      <c r="H52" s="8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3"/>
      <c r="H53" s="8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3"/>
      <c r="H54" s="8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3"/>
      <c r="H55" s="8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3"/>
      <c r="H56" s="8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3"/>
      <c r="H57" s="8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3"/>
      <c r="H58" s="8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3"/>
      <c r="H59" s="8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3"/>
      <c r="H60" s="8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3"/>
      <c r="H61" s="8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3"/>
      <c r="H62" s="8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3"/>
      <c r="H63" s="8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3"/>
      <c r="H64" s="8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3"/>
      <c r="H65" s="8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3"/>
      <c r="H66" s="8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3"/>
      <c r="H67" s="8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3"/>
      <c r="H68" s="8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3"/>
      <c r="H69" s="8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3"/>
      <c r="H70" s="8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3"/>
      <c r="H71" s="8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3"/>
      <c r="H72" s="8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3"/>
      <c r="H73" s="8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3"/>
      <c r="H74" s="8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3"/>
      <c r="H75" s="8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3"/>
      <c r="H76" s="8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3"/>
      <c r="H77" s="8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3"/>
      <c r="H78" s="8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3"/>
      <c r="H79" s="8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3"/>
      <c r="H80" s="8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3"/>
      <c r="H81" s="8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3"/>
      <c r="H82" s="8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3"/>
      <c r="H83" s="8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3"/>
      <c r="H84" s="8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3"/>
      <c r="H85" s="8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3"/>
      <c r="H86" s="8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3"/>
      <c r="H87" s="8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3"/>
      <c r="H88" s="8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3"/>
      <c r="H89" s="8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3"/>
      <c r="H90" s="8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3"/>
      <c r="H91" s="8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3"/>
      <c r="H92" s="8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3"/>
      <c r="H93" s="8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3"/>
      <c r="H94" s="8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3"/>
      <c r="H95" s="8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3"/>
      <c r="H96" s="8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3"/>
      <c r="H97" s="8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3"/>
      <c r="H98" s="8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3"/>
      <c r="H99" s="83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3"/>
      <c r="H100" s="83"/>
      <c r="I100" s="11"/>
      <c r="J100" s="11"/>
      <c r="K100" s="11"/>
      <c r="L100" s="11"/>
      <c r="M100" s="11"/>
      <c r="N100" s="5"/>
      <c r="O100" s="5"/>
      <c r="P100" s="5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</sheetData>
  <sheetProtection algorithmName="SHA-512" hashValue="EYTyiyycf7PHOZnEEjMFnsDunSEEj2xQd3ZhoM8pz8Vk621BiSV+1/xRj17wLSxcxroSmlKJSCBUYIejunTiGQ==" saltValue="UbZOXhEta/IcXbq0Grssug==" spinCount="100000" sheet="1" objects="1" scenarios="1"/>
  <mergeCells count="17">
    <mergeCell ref="B1:D1"/>
    <mergeCell ref="G5:H5"/>
    <mergeCell ref="G2:N3"/>
    <mergeCell ref="B15:G15"/>
    <mergeCell ref="R14:T14"/>
    <mergeCell ref="R13:T13"/>
    <mergeCell ref="B13:G13"/>
    <mergeCell ref="B14:H14"/>
    <mergeCell ref="I7:I11"/>
    <mergeCell ref="J7:J11"/>
    <mergeCell ref="K7:K11"/>
    <mergeCell ref="L8:L11"/>
    <mergeCell ref="M7:M11"/>
    <mergeCell ref="N7:N11"/>
    <mergeCell ref="O7:O11"/>
    <mergeCell ref="U7:U11"/>
    <mergeCell ref="V10:V11"/>
  </mergeCells>
  <conditionalFormatting sqref="B7:B11 D7:D11">
    <cfRule type="containsBlanks" dxfId="7" priority="96">
      <formula>LEN(TRIM(B7))=0</formula>
    </cfRule>
  </conditionalFormatting>
  <conditionalFormatting sqref="B7:B11">
    <cfRule type="cellIs" dxfId="6" priority="93" operator="greaterThanOrEqual">
      <formula>1</formula>
    </cfRule>
  </conditionalFormatting>
  <conditionalFormatting sqref="G7:H11 R7:R11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1">
    <cfRule type="notContainsBlanks" dxfId="2" priority="69">
      <formula>LEN(TRIM(G7))&gt;0</formula>
    </cfRule>
  </conditionalFormatting>
  <conditionalFormatting sqref="T7:T11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3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:E11" xr:uid="{8C26EAE3-16EE-4825-9C10-C919BCF6B1BA}">
      <formula1>"ks,bal,sada,m,"</formula1>
    </dataValidation>
    <dataValidation type="list" allowBlank="1" showInputMessage="1" showErrorMessage="1" sqref="V7:V10" xr:uid="{231F3C30-2C3E-4D4E-9D53-79D564D45137}">
      <formula1>#REF!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2023-12-13T09:43:16Z</cp:lastPrinted>
  <dcterms:created xsi:type="dcterms:W3CDTF">2014-03-05T12:43:32Z</dcterms:created>
  <dcterms:modified xsi:type="dcterms:W3CDTF">2023-12-14T09:10:09Z</dcterms:modified>
</cp:coreProperties>
</file>