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32"/>
  <workbookPr/>
  <bookViews>
    <workbookView xWindow="65416" yWindow="65416" windowWidth="29040" windowHeight="15840" activeTab="0"/>
  </bookViews>
  <sheets>
    <sheet name="Tonery" sheetId="1" r:id="rId1"/>
  </sheets>
  <definedNames>
    <definedName name="_xlnm.Print_Area" localSheetId="0">'Tonery'!$B$1:$U$26</definedName>
  </definedNames>
  <calcPr calcId="191029"/>
  <extLst/>
</workbook>
</file>

<file path=xl/sharedStrings.xml><?xml version="1.0" encoding="utf-8"?>
<sst xmlns="http://schemas.openxmlformats.org/spreadsheetml/2006/main" count="105" uniqueCount="69">
  <si>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</si>
  <si>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</si>
  <si>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</si>
  <si>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</si>
  <si>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</si>
  <si>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</si>
  <si>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</si>
  <si>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</si>
  <si>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</si>
  <si>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</si>
  <si>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30125110-5 - Tonery pro laserové tiskárny/faxové přístroje</t>
  </si>
  <si>
    <t>CELKOVÁ MAXIMÁLNÍ CENA za celou VZ 
v Kč BEZ DPH</t>
  </si>
  <si>
    <t>CELKOVÁ NABÍDKOVÁ CENA v Kč bez DPH</t>
  </si>
  <si>
    <t>30125120-8 - Tonery pro fotokopírovací stroje</t>
  </si>
  <si>
    <t xml:space="preserve">Požadavek na předložení bezpečnostních listů/certifikátů ekoznačky 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</si>
  <si>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  <r>
      <rPr>
        <b/>
        <sz val="11"/>
        <color theme="1"/>
        <rFont val="Calibri"/>
        <family val="2"/>
        <scheme val="minor"/>
      </rPr>
      <t xml:space="preserve">
V případě, že se dodavatel při předání zboží na některá uvedená tel. čísla nedovolá, bude v takovém případě volat tel. 377 631 332.</t>
    </r>
  </si>
  <si>
    <t>Poznámka:
 bezpečnostní list nebo certifikát dle seznamu látek podle nařízení (ES) č. 1907/2006 (nařízení REACH) nebo ekoznačky typu I (podle ISO 14024) </t>
  </si>
  <si>
    <t>Název</t>
  </si>
  <si>
    <t>Měrná jednotka [MJ]</t>
  </si>
  <si>
    <t>Popis</t>
  </si>
  <si>
    <t xml:space="preserve">Fakturace </t>
  </si>
  <si>
    <t xml:space="preserve">Financováno
 z projektových finančních prostředků </t>
  </si>
  <si>
    <t>Kontaktní osoba 
k převzetí zboží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</si>
  <si>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</si>
  <si>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 xml:space="preserve">Maximální cena za jednotlivé položky 
 v Kč BEZ DPH </t>
  </si>
  <si>
    <t>Místo dodání</t>
  </si>
  <si>
    <t xml:space="preserve">POZNÁMKA </t>
  </si>
  <si>
    <t>CPV - výběr
TONERY</t>
  </si>
  <si>
    <t>Samostatná faktura</t>
  </si>
  <si>
    <t>Pokud financováno z projektových prostředků, pak ŘEŠITEL uvede: NÁZEV A ČÍSLO DOTAČNÍHO PROJEKTU</t>
  </si>
  <si>
    <t>ks</t>
  </si>
  <si>
    <t>Příloha č. 2 Kupní smlouvy - technická specifikace
Tonery (II.) 061 - 2023 (originální)</t>
  </si>
  <si>
    <t>NE</t>
  </si>
  <si>
    <t>VYZ - Petra Kydlíčková,
Tel.: 792 335 571</t>
  </si>
  <si>
    <t>Univerzitní 8, 
301 00 Plzeň, 
Rektorát - Odbor Výzkum a vývoj,
místnost UR 118</t>
  </si>
  <si>
    <t>KEP - Petra Peckertová,
Tel.: 792 303 947</t>
  </si>
  <si>
    <t>Univerzitní 26, 
301 00 Plzeň,
Fakulta elektrotechnická - Katedra elektrotechniky a počítačového modelování,
místnost EK 618</t>
  </si>
  <si>
    <t>KVK -  Mgr. Eva Vránová,
Tel.: 37763 6471</t>
  </si>
  <si>
    <t>Klatovská tř. 1736/51, 
301 00 Plzeň 3,
Fakulta pedagogická - Katedra výtvarné výchovy a kultury,
místnost KL 324</t>
  </si>
  <si>
    <t>Bc. Jana Saláková,
Tel.: 37763 6101</t>
  </si>
  <si>
    <t>Veleslavínova 42, 
301 00 Plzeň, 
Fakulta pedagogická - Katedra anglického jazyka,
místnost VC 328</t>
  </si>
  <si>
    <t>PS-P - Pavlína Vavrejnová, 
Tel.: 37763 1520</t>
  </si>
  <si>
    <t>Univerzitní 8,
301 00 Plzeň,
Rektorát - Podatelna,
místnost UR 107</t>
  </si>
  <si>
    <t>Originální toner. Výtěžnost 18 000 stran.</t>
  </si>
  <si>
    <t>Originální toner. Výtěžnost 30 000 stran.</t>
  </si>
  <si>
    <t>Originální toner. Výtěžnost 20 000 stran.</t>
  </si>
  <si>
    <r>
      <t>Toner do tiskárny OKI MB 760 -</t>
    </r>
    <r>
      <rPr>
        <b/>
        <sz val="11"/>
        <color theme="1"/>
        <rFont val="Calibri"/>
        <family val="2"/>
        <scheme val="minor"/>
      </rPr>
      <t xml:space="preserve"> černý</t>
    </r>
  </si>
  <si>
    <r>
      <t xml:space="preserve">Toner do tiskárny TA Triumph-Adler 4006ci - </t>
    </r>
    <r>
      <rPr>
        <b/>
        <sz val="11"/>
        <color theme="1"/>
        <rFont val="Calibri"/>
        <family val="2"/>
        <scheme val="minor"/>
      </rPr>
      <t>black</t>
    </r>
  </si>
  <si>
    <r>
      <t>Toner do tiskárny TA Triumph-Adler 4006ci -</t>
    </r>
    <r>
      <rPr>
        <b/>
        <sz val="11"/>
        <color theme="1"/>
        <rFont val="Calibri"/>
        <family val="2"/>
        <scheme val="minor"/>
      </rPr>
      <t xml:space="preserve"> magenta</t>
    </r>
  </si>
  <si>
    <r>
      <t xml:space="preserve">Toner do tiskárny TA Triumph-Adler 4006ci - </t>
    </r>
    <r>
      <rPr>
        <b/>
        <sz val="11"/>
        <color theme="1"/>
        <rFont val="Calibri"/>
        <family val="2"/>
        <scheme val="minor"/>
      </rPr>
      <t>yellow</t>
    </r>
  </si>
  <si>
    <r>
      <t xml:space="preserve">Toner do tiskárny TA Triumph-Adler 4006ci - </t>
    </r>
    <r>
      <rPr>
        <b/>
        <sz val="11"/>
        <color theme="1"/>
        <rFont val="Calibri"/>
        <family val="2"/>
        <scheme val="minor"/>
      </rPr>
      <t>cyan</t>
    </r>
  </si>
  <si>
    <r>
      <t>Toner do tiskárny OKI MC883dn -</t>
    </r>
    <r>
      <rPr>
        <b/>
        <sz val="11"/>
        <color theme="1"/>
        <rFont val="Calibri"/>
        <family val="2"/>
        <scheme val="minor"/>
      </rPr>
      <t xml:space="preserve"> černý  </t>
    </r>
  </si>
  <si>
    <r>
      <t>Toner do tiskárny OKI MC883dn -</t>
    </r>
    <r>
      <rPr>
        <b/>
        <sz val="11"/>
        <color theme="1"/>
        <rFont val="Calibri"/>
        <family val="2"/>
        <scheme val="minor"/>
      </rPr>
      <t xml:space="preserve"> žlutý</t>
    </r>
  </si>
  <si>
    <r>
      <t xml:space="preserve">Toner do tiskárny OKI MC883dn - </t>
    </r>
    <r>
      <rPr>
        <b/>
        <sz val="11"/>
        <color theme="1"/>
        <rFont val="Calibri"/>
        <family val="2"/>
        <scheme val="minor"/>
      </rPr>
      <t xml:space="preserve">azurový </t>
    </r>
  </si>
  <si>
    <r>
      <t xml:space="preserve">Toner do tiskárny OKI MC883dn - </t>
    </r>
    <r>
      <rPr>
        <b/>
        <sz val="11"/>
        <color theme="1"/>
        <rFont val="Calibri"/>
        <family val="2"/>
        <scheme val="minor"/>
      </rPr>
      <t xml:space="preserve">purpurový </t>
    </r>
  </si>
  <si>
    <t>Originální toner. Výtěžnost 15 000 stran.</t>
  </si>
  <si>
    <t>Originální toner. Výtěžnost 7 300 stran.</t>
  </si>
  <si>
    <r>
      <t xml:space="preserve">
Toner do tiskárny XEROX VersaLink C505 -</t>
    </r>
    <r>
      <rPr>
        <b/>
        <sz val="11"/>
        <color theme="1"/>
        <rFont val="Calibri"/>
        <family val="2"/>
        <scheme val="minor"/>
      </rPr>
      <t xml:space="preserve"> černý  </t>
    </r>
  </si>
  <si>
    <r>
      <t xml:space="preserve">Toner do tiskárny XEROX VersaLink C505 - </t>
    </r>
    <r>
      <rPr>
        <b/>
        <sz val="11"/>
        <color theme="1"/>
        <rFont val="Calibri"/>
        <family val="2"/>
        <scheme val="minor"/>
      </rPr>
      <t>žlutý</t>
    </r>
  </si>
  <si>
    <r>
      <t xml:space="preserve">Toner do tiskárny XEROX VersaLink C505 - </t>
    </r>
    <r>
      <rPr>
        <b/>
        <sz val="11"/>
        <color theme="1"/>
        <rFont val="Calibri"/>
        <family val="2"/>
        <scheme val="minor"/>
      </rPr>
      <t>purpurový</t>
    </r>
  </si>
  <si>
    <r>
      <t xml:space="preserve">Toner do tiskárny XEROX VersaLink C505 - </t>
    </r>
    <r>
      <rPr>
        <b/>
        <sz val="11"/>
        <color theme="1"/>
        <rFont val="Calibri"/>
        <family val="2"/>
        <scheme val="minor"/>
      </rPr>
      <t>azurový</t>
    </r>
  </si>
  <si>
    <r>
      <t xml:space="preserve">Toner do tiskárny HP Color laser jet Pro MFP M281 fdw - </t>
    </r>
    <r>
      <rPr>
        <b/>
        <sz val="11"/>
        <color theme="1"/>
        <rFont val="Calibri"/>
        <family val="2"/>
        <scheme val="minor"/>
      </rPr>
      <t>černý</t>
    </r>
  </si>
  <si>
    <r>
      <t xml:space="preserve">Toner do tiskárny HP Color laser jet Pro MFP M281 fdw - </t>
    </r>
    <r>
      <rPr>
        <b/>
        <sz val="11"/>
        <color theme="1"/>
        <rFont val="Calibri"/>
        <family val="2"/>
        <scheme val="minor"/>
      </rPr>
      <t>azurový</t>
    </r>
  </si>
  <si>
    <r>
      <t xml:space="preserve">Toner do tiskárny HP Color laser jet Pro MFP M281 fdw - </t>
    </r>
    <r>
      <rPr>
        <b/>
        <sz val="11"/>
        <color theme="1"/>
        <rFont val="Calibri"/>
        <family val="2"/>
        <scheme val="minor"/>
      </rPr>
      <t>žlutý</t>
    </r>
  </si>
  <si>
    <r>
      <t xml:space="preserve">Toner do tiskárny HP Color laser jet Pro MFP M281 fdw - </t>
    </r>
    <r>
      <rPr>
        <b/>
        <sz val="11"/>
        <color theme="1"/>
        <rFont val="Calibri"/>
        <family val="2"/>
        <scheme val="minor"/>
      </rPr>
      <t>purpurový</t>
    </r>
  </si>
  <si>
    <t>Originální toner. Výtěžnost 3 200 stran.</t>
  </si>
  <si>
    <t>Originální toner. Výtěžnost 2 500 stran.</t>
  </si>
  <si>
    <r>
      <t xml:space="preserve">Originální toner. Výtěžnost </t>
    </r>
    <r>
      <rPr>
        <sz val="11"/>
        <color rgb="FFFF0000"/>
        <rFont val="Calibri"/>
        <family val="2"/>
        <scheme val="minor"/>
      </rPr>
      <t>12 100</t>
    </r>
    <r>
      <rPr>
        <sz val="11"/>
        <color theme="1"/>
        <rFont val="Calibri"/>
        <family val="2"/>
        <scheme val="minor"/>
      </rPr>
      <t xml:space="preserve"> stran.</t>
    </r>
  </si>
  <si>
    <r>
      <t xml:space="preserve">Originální toner. Výtěžnost </t>
    </r>
    <r>
      <rPr>
        <sz val="11"/>
        <color rgb="FFFF0000"/>
        <rFont val="Calibri"/>
        <family val="2"/>
        <scheme val="minor"/>
      </rPr>
      <t>9 000</t>
    </r>
    <r>
      <rPr>
        <sz val="11"/>
        <color theme="1"/>
        <rFont val="Calibri"/>
        <family val="2"/>
        <scheme val="minor"/>
      </rPr>
      <t xml:space="preserve"> stran.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</si>
</sst>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single"/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FFFC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/>
      <top/>
      <bottom style="thick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/>
    </border>
    <border>
      <left style="medium"/>
      <right style="medium"/>
      <top style="thin"/>
      <bottom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thick"/>
      <right style="medium"/>
      <top/>
      <bottom style="thin"/>
    </border>
    <border>
      <left style="medium"/>
      <right style="medium"/>
      <top/>
      <bottom style="thin"/>
    </border>
    <border>
      <left style="thick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ck"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medium"/>
      <right style="medium"/>
      <top/>
      <bottom style="medium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65">
    <xf numFmtId="0" fontId="0" fillId="0" borderId="0" xfId="0"/>
    <xf numFmtId="49" fontId="0" fillId="0" borderId="0" xfId="0" applyNumberFormat="1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horizontal="left" vertical="top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textRotation="90" wrapText="1"/>
    </xf>
    <xf numFmtId="0" fontId="8" fillId="4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2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top" wrapText="1"/>
    </xf>
    <xf numFmtId="0" fontId="8" fillId="0" borderId="0" xfId="0" applyFont="1" applyAlignment="1">
      <alignment horizontal="left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3" fillId="4" borderId="4" xfId="0" applyFont="1" applyFill="1" applyBorder="1" applyAlignment="1">
      <alignment horizontal="center" vertical="center" wrapText="1"/>
    </xf>
    <xf numFmtId="0" fontId="0" fillId="0" borderId="5" xfId="0" applyBorder="1"/>
    <xf numFmtId="3" fontId="0" fillId="3" borderId="6" xfId="0" applyNumberForma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0" fontId="0" fillId="0" borderId="0" xfId="0" applyFont="1" applyAlignment="1">
      <alignment horizontal="left" vertical="center" wrapText="1" indent="1"/>
    </xf>
    <xf numFmtId="3" fontId="0" fillId="3" borderId="8" xfId="0" applyNumberForma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164" fontId="0" fillId="5" borderId="9" xfId="0" applyNumberFormat="1" applyFill="1" applyBorder="1" applyAlignment="1">
      <alignment horizontal="right" vertical="center" indent="1"/>
    </xf>
    <xf numFmtId="3" fontId="0" fillId="3" borderId="10" xfId="0" applyNumberForma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/>
    </xf>
    <xf numFmtId="164" fontId="0" fillId="0" borderId="11" xfId="0" applyNumberFormat="1" applyBorder="1" applyAlignment="1">
      <alignment horizontal="right" vertical="center" indent="1"/>
    </xf>
    <xf numFmtId="164" fontId="0" fillId="5" borderId="11" xfId="0" applyNumberFormat="1" applyFill="1" applyBorder="1" applyAlignment="1">
      <alignment horizontal="right" vertical="center" indent="1"/>
    </xf>
    <xf numFmtId="165" fontId="0" fillId="0" borderId="11" xfId="0" applyNumberFormat="1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164" fontId="0" fillId="0" borderId="9" xfId="0" applyNumberFormat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3" fontId="0" fillId="3" borderId="12" xfId="0" applyNumberFormat="1" applyFill="1" applyBorder="1" applyAlignment="1">
      <alignment horizontal="center" vertical="center" wrapText="1"/>
    </xf>
    <xf numFmtId="3" fontId="0" fillId="5" borderId="13" xfId="0" applyNumberForma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/>
    </xf>
    <xf numFmtId="164" fontId="0" fillId="0" borderId="13" xfId="0" applyNumberFormat="1" applyBorder="1" applyAlignment="1">
      <alignment horizontal="right" vertical="center" indent="1"/>
    </xf>
    <xf numFmtId="164" fontId="0" fillId="5" borderId="13" xfId="0" applyNumberFormat="1" applyFill="1" applyBorder="1" applyAlignment="1">
      <alignment horizontal="right" vertical="center" indent="1"/>
    </xf>
    <xf numFmtId="165" fontId="0" fillId="0" borderId="13" xfId="0" applyNumberFormat="1" applyBorder="1" applyAlignment="1">
      <alignment horizontal="right" vertical="center" indent="1"/>
    </xf>
    <xf numFmtId="0" fontId="0" fillId="0" borderId="13" xfId="0" applyBorder="1" applyAlignment="1">
      <alignment horizontal="center" vertical="center"/>
    </xf>
    <xf numFmtId="3" fontId="0" fillId="3" borderId="14" xfId="0" applyNumberFormat="1" applyFill="1" applyBorder="1" applyAlignment="1">
      <alignment horizontal="center" vertical="center" wrapText="1"/>
    </xf>
    <xf numFmtId="3" fontId="0" fillId="5" borderId="15" xfId="0" applyNumberFormat="1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/>
    </xf>
    <xf numFmtId="164" fontId="0" fillId="0" borderId="15" xfId="0" applyNumberFormat="1" applyBorder="1" applyAlignment="1">
      <alignment horizontal="right" vertical="center" indent="1"/>
    </xf>
    <xf numFmtId="164" fontId="0" fillId="5" borderId="15" xfId="0" applyNumberFormat="1" applyFill="1" applyBorder="1" applyAlignment="1">
      <alignment horizontal="right" vertical="center" indent="1"/>
    </xf>
    <xf numFmtId="165" fontId="0" fillId="0" borderId="15" xfId="0" applyNumberFormat="1" applyBorder="1" applyAlignment="1">
      <alignment horizontal="right" vertical="center" indent="1"/>
    </xf>
    <xf numFmtId="0" fontId="0" fillId="0" borderId="15" xfId="0" applyBorder="1" applyAlignment="1">
      <alignment horizontal="center" vertical="center"/>
    </xf>
    <xf numFmtId="3" fontId="0" fillId="3" borderId="16" xfId="0" applyNumberFormat="1" applyFill="1" applyBorder="1" applyAlignment="1">
      <alignment horizontal="center" vertical="center" wrapText="1"/>
    </xf>
    <xf numFmtId="3" fontId="0" fillId="5" borderId="17" xfId="0" applyNumberFormat="1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6" borderId="17" xfId="0" applyFill="1" applyBorder="1" applyAlignment="1">
      <alignment horizontal="center" vertical="center"/>
    </xf>
    <xf numFmtId="164" fontId="0" fillId="0" borderId="17" xfId="0" applyNumberFormat="1" applyBorder="1" applyAlignment="1">
      <alignment horizontal="right" vertical="center" indent="1"/>
    </xf>
    <xf numFmtId="164" fontId="0" fillId="5" borderId="17" xfId="0" applyNumberFormat="1" applyFill="1" applyBorder="1" applyAlignment="1">
      <alignment horizontal="right" vertical="center" indent="1"/>
    </xf>
    <xf numFmtId="165" fontId="0" fillId="0" borderId="17" xfId="0" applyNumberFormat="1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3" fontId="0" fillId="3" borderId="18" xfId="0" applyNumberFormat="1" applyFill="1" applyBorder="1" applyAlignment="1">
      <alignment horizontal="center" vertical="center" wrapText="1"/>
    </xf>
    <xf numFmtId="3" fontId="0" fillId="5" borderId="19" xfId="0" applyNumberFormat="1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0" fillId="6" borderId="19" xfId="0" applyFill="1" applyBorder="1" applyAlignment="1">
      <alignment horizontal="center" vertical="center"/>
    </xf>
    <xf numFmtId="0" fontId="0" fillId="5" borderId="19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164" fontId="0" fillId="0" borderId="19" xfId="0" applyNumberFormat="1" applyBorder="1" applyAlignment="1">
      <alignment horizontal="right" vertical="center" indent="1"/>
    </xf>
    <xf numFmtId="164" fontId="0" fillId="5" borderId="19" xfId="0" applyNumberFormat="1" applyFill="1" applyBorder="1" applyAlignment="1">
      <alignment horizontal="right" vertical="center" indent="1"/>
    </xf>
    <xf numFmtId="165" fontId="0" fillId="0" borderId="19" xfId="0" applyNumberFormat="1" applyBorder="1" applyAlignment="1">
      <alignment horizontal="right" vertical="center" indent="1"/>
    </xf>
    <xf numFmtId="0" fontId="0" fillId="0" borderId="19" xfId="0" applyBorder="1" applyAlignment="1">
      <alignment horizontal="center" vertical="center"/>
    </xf>
    <xf numFmtId="0" fontId="0" fillId="5" borderId="19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left" vertical="center" wrapText="1" indent="1"/>
    </xf>
    <xf numFmtId="0" fontId="0" fillId="5" borderId="15" xfId="0" applyFont="1" applyFill="1" applyBorder="1" applyAlignment="1">
      <alignment horizontal="left" vertical="center" wrapText="1" indent="1"/>
    </xf>
    <xf numFmtId="0" fontId="0" fillId="5" borderId="7" xfId="0" applyFont="1" applyFill="1" applyBorder="1" applyAlignment="1">
      <alignment horizontal="left" vertical="center" wrapText="1" indent="1"/>
    </xf>
    <xf numFmtId="0" fontId="0" fillId="5" borderId="17" xfId="0" applyFont="1" applyFill="1" applyBorder="1" applyAlignment="1">
      <alignment horizontal="left" vertical="center" wrapText="1" indent="1"/>
    </xf>
    <xf numFmtId="0" fontId="0" fillId="5" borderId="13" xfId="0" applyFont="1" applyFill="1" applyBorder="1" applyAlignment="1">
      <alignment horizontal="left" vertical="center" wrapText="1" indent="1"/>
    </xf>
    <xf numFmtId="0" fontId="0" fillId="5" borderId="9" xfId="0" applyFont="1" applyFill="1" applyBorder="1" applyAlignment="1">
      <alignment horizontal="left" vertical="center" wrapText="1" indent="1"/>
    </xf>
    <xf numFmtId="0" fontId="0" fillId="5" borderId="11" xfId="0" applyFont="1" applyFill="1" applyBorder="1" applyAlignment="1">
      <alignment horizontal="left" vertical="center" wrapText="1" indent="1"/>
    </xf>
    <xf numFmtId="0" fontId="0" fillId="0" borderId="0" xfId="0" applyAlignment="1">
      <alignment horizontal="justify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left" vertical="center" wrapText="1" indent="1"/>
    </xf>
    <xf numFmtId="0" fontId="0" fillId="5" borderId="7" xfId="0" applyFont="1" applyFill="1" applyBorder="1" applyAlignment="1">
      <alignment horizontal="left" vertical="center" wrapText="1" indent="1"/>
    </xf>
    <xf numFmtId="0" fontId="0" fillId="5" borderId="17" xfId="0" applyFont="1" applyFill="1" applyBorder="1" applyAlignment="1">
      <alignment horizontal="left" vertical="center" wrapText="1" indent="1"/>
    </xf>
    <xf numFmtId="164" fontId="12" fillId="5" borderId="15" xfId="0" applyNumberFormat="1" applyFont="1" applyFill="1" applyBorder="1" applyAlignment="1">
      <alignment horizontal="right" vertical="center" indent="1"/>
    </xf>
    <xf numFmtId="164" fontId="12" fillId="5" borderId="7" xfId="0" applyNumberFormat="1" applyFont="1" applyFill="1" applyBorder="1" applyAlignment="1">
      <alignment horizontal="right" vertical="center" indent="1"/>
    </xf>
    <xf numFmtId="164" fontId="12" fillId="5" borderId="17" xfId="0" applyNumberFormat="1" applyFont="1" applyFill="1" applyBorder="1" applyAlignment="1">
      <alignment horizontal="right" vertical="center" indent="1"/>
    </xf>
    <xf numFmtId="0" fontId="0" fillId="5" borderId="20" xfId="0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0" fillId="5" borderId="21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0" fillId="5" borderId="21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22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left" vertical="center"/>
    </xf>
    <xf numFmtId="0" fontId="12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164" fontId="2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23" xfId="0" applyBorder="1"/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4" borderId="23" xfId="0" applyFill="1" applyBorder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0" fillId="5" borderId="22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22" xfId="0" applyFont="1" applyFill="1" applyBorder="1" applyAlignment="1">
      <alignment horizontal="center" vertical="center" wrapText="1"/>
    </xf>
    <xf numFmtId="0" fontId="0" fillId="5" borderId="21" xfId="0" applyFont="1" applyFill="1" applyBorder="1" applyAlignment="1">
      <alignment horizontal="center" vertical="center" wrapText="1"/>
    </xf>
    <xf numFmtId="164" fontId="9" fillId="2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9" fillId="2" borderId="19" xfId="0" applyFont="1" applyFill="1" applyBorder="1" applyAlignment="1" applyProtection="1">
      <alignment horizontal="left" vertical="center" wrapText="1" indent="1"/>
      <protection locked="0"/>
    </xf>
    <xf numFmtId="0" fontId="9" fillId="2" borderId="15" xfId="0" applyFont="1" applyFill="1" applyBorder="1" applyAlignment="1" applyProtection="1">
      <alignment horizontal="left" vertical="center" wrapText="1" indent="1"/>
      <protection locked="0"/>
    </xf>
    <xf numFmtId="0" fontId="9" fillId="2" borderId="7" xfId="0" applyFont="1" applyFill="1" applyBorder="1" applyAlignment="1" applyProtection="1">
      <alignment horizontal="left" vertical="center" wrapText="1" indent="1"/>
      <protection locked="0"/>
    </xf>
    <xf numFmtId="0" fontId="9" fillId="2" borderId="17" xfId="0" applyFont="1" applyFill="1" applyBorder="1" applyAlignment="1" applyProtection="1">
      <alignment horizontal="left" vertical="center" wrapText="1" indent="1"/>
      <protection locked="0"/>
    </xf>
    <xf numFmtId="0" fontId="9" fillId="2" borderId="13" xfId="0" applyFont="1" applyFill="1" applyBorder="1" applyAlignment="1" applyProtection="1">
      <alignment horizontal="left" vertical="center" wrapText="1" indent="1"/>
      <protection locked="0"/>
    </xf>
    <xf numFmtId="0" fontId="9" fillId="2" borderId="9" xfId="0" applyFont="1" applyFill="1" applyBorder="1" applyAlignment="1" applyProtection="1">
      <alignment horizontal="left" vertical="center" wrapText="1" indent="1"/>
      <protection locked="0"/>
    </xf>
    <xf numFmtId="0" fontId="9" fillId="2" borderId="11" xfId="0" applyFont="1" applyFill="1" applyBorder="1" applyAlignment="1" applyProtection="1">
      <alignment horizontal="left" vertical="center" wrapText="1" inden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2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>
          <bgColor rgb="FFCCECFF"/>
        </patternFill>
      </fill>
      <border/>
    </dxf>
    <dxf>
      <fill>
        <patternFill>
          <bgColor rgb="FF99FFCC"/>
        </patternFill>
      </fill>
      <border/>
    </dxf>
    <dxf>
      <font>
        <b/>
        <i val="0"/>
      </font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@"/>
      <fill>
        <patternFill patternType="solid">
          <fgColor rgb="FFFF9F9F"/>
          <bgColor rgb="FFFF9F9F"/>
        </patternFill>
      </fill>
      <border/>
    </dxf>
    <dxf>
      <numFmt numFmtId="177" formatCode="@"/>
      <fill>
        <patternFill patternType="solid">
          <fgColor rgb="FFFF9F9F"/>
          <bgColor rgb="FFFF9F9F"/>
        </patternFill>
      </fill>
      <border/>
    </dxf>
    <dxf>
      <numFmt numFmtId="178" formatCode="#,##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U29"/>
  <sheetViews>
    <sheetView tabSelected="1" zoomScale="62" zoomScaleNormal="62" workbookViewId="0" topLeftCell="D1">
      <selection activeCell="I8" sqref="I8:I11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62.8515625" style="1" customWidth="1"/>
    <col min="4" max="4" width="11.7109375" style="2" customWidth="1"/>
    <col min="5" max="5" width="11.28125" style="3" customWidth="1"/>
    <col min="6" max="6" width="44.57421875" style="1" customWidth="1"/>
    <col min="7" max="7" width="27.8515625" style="1" customWidth="1"/>
    <col min="8" max="8" width="19.57421875" style="1" customWidth="1"/>
    <col min="9" max="9" width="24.8515625" style="1" customWidth="1"/>
    <col min="10" max="10" width="16.8515625" style="1" customWidth="1"/>
    <col min="11" max="11" width="32.57421875" style="0" hidden="1" customWidth="1"/>
    <col min="12" max="12" width="36.00390625" style="0" customWidth="1"/>
    <col min="13" max="13" width="37.421875" style="0" customWidth="1"/>
    <col min="14" max="14" width="25.7109375" style="1" customWidth="1"/>
    <col min="15" max="15" width="15.140625" style="1" hidden="1" customWidth="1"/>
    <col min="16" max="16" width="21.57421875" style="0" customWidth="1"/>
    <col min="17" max="17" width="23.7109375" style="0" customWidth="1"/>
    <col min="18" max="18" width="20.7109375" style="0" bestFit="1" customWidth="1"/>
    <col min="19" max="19" width="19.7109375" style="0" bestFit="1" customWidth="1"/>
    <col min="20" max="20" width="11.57421875" style="0" hidden="1" customWidth="1"/>
    <col min="21" max="21" width="32.8515625" style="4" customWidth="1"/>
  </cols>
  <sheetData>
    <row r="1" spans="2:4" ht="43.15" customHeight="1">
      <c r="B1" s="134" t="s">
        <v>31</v>
      </c>
      <c r="C1" s="135"/>
      <c r="D1" s="32"/>
    </row>
    <row r="2" spans="2:21" ht="18.75" customHeight="1">
      <c r="B2" s="9"/>
      <c r="C2"/>
      <c r="D2" s="9"/>
      <c r="E2" s="10"/>
      <c r="F2" s="5"/>
      <c r="G2" s="39"/>
      <c r="H2" s="39"/>
      <c r="I2" s="39"/>
      <c r="J2" s="11"/>
      <c r="N2" s="5"/>
      <c r="O2" s="5"/>
      <c r="P2" s="6"/>
      <c r="Q2" s="6"/>
      <c r="S2" s="6"/>
      <c r="T2" s="7"/>
      <c r="U2" s="8"/>
    </row>
    <row r="3" spans="2:19" ht="130.5" customHeight="1">
      <c r="B3" s="13"/>
      <c r="C3" s="50" t="s">
        <v>0</v>
      </c>
      <c r="D3" s="12"/>
      <c r="E3" s="12"/>
      <c r="F3" s="12"/>
      <c r="G3" s="146"/>
      <c r="H3" s="146"/>
      <c r="I3" s="146"/>
      <c r="J3" s="146"/>
      <c r="K3" s="146"/>
      <c r="L3" s="146"/>
      <c r="M3" s="146"/>
      <c r="N3" s="146"/>
      <c r="O3" s="4"/>
      <c r="P3" s="33"/>
      <c r="Q3" s="33"/>
      <c r="R3" s="33"/>
      <c r="S3" s="33"/>
    </row>
    <row r="4" spans="2:19" ht="18" customHeight="1" thickBot="1">
      <c r="B4" s="14"/>
      <c r="C4" s="15" t="s">
        <v>1</v>
      </c>
      <c r="D4" s="12"/>
      <c r="E4" s="12"/>
      <c r="F4" s="12"/>
      <c r="G4" s="12"/>
      <c r="H4" s="12"/>
      <c r="I4" s="6"/>
      <c r="J4" s="6"/>
      <c r="K4" s="6"/>
      <c r="L4" s="6"/>
      <c r="M4" s="6"/>
      <c r="N4" s="5"/>
      <c r="O4" s="5"/>
      <c r="P4" s="6"/>
      <c r="Q4" s="6"/>
      <c r="S4" s="6"/>
    </row>
    <row r="5" spans="2:21" ht="34.5" customHeight="1" thickBot="1">
      <c r="B5" s="16"/>
      <c r="C5" s="17"/>
      <c r="D5" s="18"/>
      <c r="E5" s="18"/>
      <c r="F5" s="5"/>
      <c r="G5" s="19" t="s">
        <v>2</v>
      </c>
      <c r="H5" s="36"/>
      <c r="I5" s="5"/>
      <c r="J5" s="5"/>
      <c r="N5" s="20"/>
      <c r="O5" s="20"/>
      <c r="Q5" s="19" t="s">
        <v>2</v>
      </c>
      <c r="U5" s="11"/>
    </row>
    <row r="6" spans="2:21" ht="79.9" customHeight="1" thickBot="1" thickTop="1">
      <c r="B6" s="21" t="s">
        <v>3</v>
      </c>
      <c r="C6" s="35" t="s">
        <v>17</v>
      </c>
      <c r="D6" s="22" t="s">
        <v>4</v>
      </c>
      <c r="E6" s="35" t="s">
        <v>18</v>
      </c>
      <c r="F6" s="35" t="s">
        <v>19</v>
      </c>
      <c r="G6" s="23" t="s">
        <v>5</v>
      </c>
      <c r="H6" s="35" t="s">
        <v>14</v>
      </c>
      <c r="I6" s="35" t="s">
        <v>20</v>
      </c>
      <c r="J6" s="35" t="s">
        <v>21</v>
      </c>
      <c r="K6" s="22" t="s">
        <v>29</v>
      </c>
      <c r="L6" s="40" t="s">
        <v>22</v>
      </c>
      <c r="M6" s="35" t="s">
        <v>25</v>
      </c>
      <c r="N6" s="35" t="s">
        <v>23</v>
      </c>
      <c r="O6" s="35" t="s">
        <v>24</v>
      </c>
      <c r="P6" s="22" t="s">
        <v>6</v>
      </c>
      <c r="Q6" s="24" t="s">
        <v>7</v>
      </c>
      <c r="R6" s="112" t="s">
        <v>8</v>
      </c>
      <c r="S6" s="112" t="s">
        <v>9</v>
      </c>
      <c r="T6" s="35" t="s">
        <v>26</v>
      </c>
      <c r="U6" s="35" t="s">
        <v>27</v>
      </c>
    </row>
    <row r="7" spans="2:21" ht="84" customHeight="1" thickBot="1" thickTop="1">
      <c r="B7" s="91">
        <v>1</v>
      </c>
      <c r="C7" s="104" t="s">
        <v>46</v>
      </c>
      <c r="D7" s="92">
        <v>1</v>
      </c>
      <c r="E7" s="93" t="s">
        <v>30</v>
      </c>
      <c r="F7" s="104" t="s">
        <v>43</v>
      </c>
      <c r="G7" s="158"/>
      <c r="H7" s="94" t="str">
        <f aca="true" t="shared" si="0" ref="H7:H23">IF(P7&gt;1999,"ANO","NE")</f>
        <v>ANO</v>
      </c>
      <c r="I7" s="95" t="s">
        <v>28</v>
      </c>
      <c r="J7" s="96" t="s">
        <v>32</v>
      </c>
      <c r="K7" s="97"/>
      <c r="L7" s="103" t="s">
        <v>33</v>
      </c>
      <c r="M7" s="103" t="s">
        <v>34</v>
      </c>
      <c r="N7" s="98">
        <v>21</v>
      </c>
      <c r="O7" s="99">
        <f>D7*P7</f>
        <v>6000</v>
      </c>
      <c r="P7" s="100">
        <v>6000</v>
      </c>
      <c r="Q7" s="151"/>
      <c r="R7" s="101">
        <f>D7*Q7</f>
        <v>0</v>
      </c>
      <c r="S7" s="102" t="str">
        <f aca="true" t="shared" si="1" ref="S7">IF(ISNUMBER(Q7),IF(Q7&gt;P7,"NEVYHOVUJE","VYHOVUJE")," ")</f>
        <v xml:space="preserve"> </v>
      </c>
      <c r="T7" s="93"/>
      <c r="U7" s="93" t="s">
        <v>10</v>
      </c>
    </row>
    <row r="8" spans="2:21" ht="41.25" customHeight="1">
      <c r="B8" s="75">
        <v>2</v>
      </c>
      <c r="C8" s="105" t="s">
        <v>47</v>
      </c>
      <c r="D8" s="76">
        <v>2</v>
      </c>
      <c r="E8" s="77" t="s">
        <v>30</v>
      </c>
      <c r="F8" s="105" t="s">
        <v>44</v>
      </c>
      <c r="G8" s="159"/>
      <c r="H8" s="78" t="str">
        <f t="shared" si="0"/>
        <v>NE</v>
      </c>
      <c r="I8" s="132" t="s">
        <v>28</v>
      </c>
      <c r="J8" s="132" t="s">
        <v>32</v>
      </c>
      <c r="K8" s="148"/>
      <c r="L8" s="132" t="s">
        <v>35</v>
      </c>
      <c r="M8" s="132" t="s">
        <v>36</v>
      </c>
      <c r="N8" s="130">
        <v>21</v>
      </c>
      <c r="O8" s="79">
        <f aca="true" t="shared" si="2" ref="O8:O23">D8*P8</f>
        <v>3400</v>
      </c>
      <c r="P8" s="80">
        <v>1700</v>
      </c>
      <c r="Q8" s="152"/>
      <c r="R8" s="81">
        <f aca="true" t="shared" si="3" ref="R8">D8*Q8</f>
        <v>0</v>
      </c>
      <c r="S8" s="82" t="str">
        <f aca="true" t="shared" si="4" ref="S8">IF(ISNUMBER(Q8),IF(Q8&gt;P8,"NEVYHOVUJE","VYHOVUJE")," ")</f>
        <v xml:space="preserve"> </v>
      </c>
      <c r="T8" s="128"/>
      <c r="U8" s="128" t="s">
        <v>13</v>
      </c>
    </row>
    <row r="9" spans="2:21" ht="41.25" customHeight="1">
      <c r="B9" s="42">
        <v>3</v>
      </c>
      <c r="C9" s="106" t="s">
        <v>48</v>
      </c>
      <c r="D9" s="43">
        <v>2</v>
      </c>
      <c r="E9" s="44" t="s">
        <v>30</v>
      </c>
      <c r="F9" s="106" t="s">
        <v>45</v>
      </c>
      <c r="G9" s="160"/>
      <c r="H9" s="45" t="str">
        <f t="shared" si="0"/>
        <v>ANO</v>
      </c>
      <c r="I9" s="123"/>
      <c r="J9" s="123"/>
      <c r="K9" s="121"/>
      <c r="L9" s="124"/>
      <c r="M9" s="124"/>
      <c r="N9" s="126"/>
      <c r="O9" s="46">
        <f t="shared" si="2"/>
        <v>6400</v>
      </c>
      <c r="P9" s="47">
        <v>3200</v>
      </c>
      <c r="Q9" s="153"/>
      <c r="R9" s="48">
        <f aca="true" t="shared" si="5" ref="R9">D9*Q9</f>
        <v>0</v>
      </c>
      <c r="S9" s="49" t="str">
        <f aca="true" t="shared" si="6" ref="S9">IF(ISNUMBER(Q9),IF(Q9&gt;P9,"NEVYHOVUJE","VYHOVUJE")," ")</f>
        <v xml:space="preserve"> </v>
      </c>
      <c r="T9" s="119"/>
      <c r="U9" s="119"/>
    </row>
    <row r="10" spans="2:21" ht="41.25" customHeight="1">
      <c r="B10" s="42">
        <v>4</v>
      </c>
      <c r="C10" s="106" t="s">
        <v>49</v>
      </c>
      <c r="D10" s="43">
        <v>2</v>
      </c>
      <c r="E10" s="44" t="s">
        <v>30</v>
      </c>
      <c r="F10" s="106" t="s">
        <v>45</v>
      </c>
      <c r="G10" s="160"/>
      <c r="H10" s="45" t="str">
        <f t="shared" si="0"/>
        <v>ANO</v>
      </c>
      <c r="I10" s="123"/>
      <c r="J10" s="123"/>
      <c r="K10" s="121"/>
      <c r="L10" s="124"/>
      <c r="M10" s="124"/>
      <c r="N10" s="126"/>
      <c r="O10" s="46">
        <f t="shared" si="2"/>
        <v>6400</v>
      </c>
      <c r="P10" s="47">
        <v>3200</v>
      </c>
      <c r="Q10" s="153"/>
      <c r="R10" s="48">
        <f aca="true" t="shared" si="7" ref="R10">D10*Q10</f>
        <v>0</v>
      </c>
      <c r="S10" s="49" t="str">
        <f aca="true" t="shared" si="8" ref="S10">IF(ISNUMBER(Q10),IF(Q10&gt;P10,"NEVYHOVUJE","VYHOVUJE")," ")</f>
        <v xml:space="preserve"> </v>
      </c>
      <c r="T10" s="119"/>
      <c r="U10" s="119"/>
    </row>
    <row r="11" spans="2:21" ht="41.25" customHeight="1" thickBot="1">
      <c r="B11" s="83">
        <v>5</v>
      </c>
      <c r="C11" s="107" t="s">
        <v>50</v>
      </c>
      <c r="D11" s="84">
        <v>2</v>
      </c>
      <c r="E11" s="85" t="s">
        <v>30</v>
      </c>
      <c r="F11" s="107" t="s">
        <v>45</v>
      </c>
      <c r="G11" s="161"/>
      <c r="H11" s="86" t="str">
        <f t="shared" si="0"/>
        <v>ANO</v>
      </c>
      <c r="I11" s="147"/>
      <c r="J11" s="147"/>
      <c r="K11" s="149"/>
      <c r="L11" s="133"/>
      <c r="M11" s="133"/>
      <c r="N11" s="131"/>
      <c r="O11" s="87">
        <f t="shared" si="2"/>
        <v>6400</v>
      </c>
      <c r="P11" s="88">
        <v>3200</v>
      </c>
      <c r="Q11" s="154"/>
      <c r="R11" s="89">
        <f aca="true" t="shared" si="9" ref="R11">D11*Q11</f>
        <v>0</v>
      </c>
      <c r="S11" s="90" t="str">
        <f aca="true" t="shared" si="10" ref="S11">IF(ISNUMBER(Q11),IF(Q11&gt;P11,"NEVYHOVUJE","VYHOVUJE")," ")</f>
        <v xml:space="preserve"> </v>
      </c>
      <c r="T11" s="129"/>
      <c r="U11" s="129"/>
    </row>
    <row r="12" spans="2:21" ht="41.25" customHeight="1">
      <c r="B12" s="67">
        <v>6</v>
      </c>
      <c r="C12" s="108" t="s">
        <v>51</v>
      </c>
      <c r="D12" s="68">
        <v>1</v>
      </c>
      <c r="E12" s="69" t="s">
        <v>30</v>
      </c>
      <c r="F12" s="108" t="s">
        <v>55</v>
      </c>
      <c r="G12" s="162"/>
      <c r="H12" s="70" t="str">
        <f t="shared" si="0"/>
        <v>ANO</v>
      </c>
      <c r="I12" s="123" t="s">
        <v>28</v>
      </c>
      <c r="J12" s="123" t="s">
        <v>32</v>
      </c>
      <c r="K12" s="121"/>
      <c r="L12" s="123" t="s">
        <v>37</v>
      </c>
      <c r="M12" s="123" t="s">
        <v>38</v>
      </c>
      <c r="N12" s="126">
        <v>21</v>
      </c>
      <c r="O12" s="71">
        <f t="shared" si="2"/>
        <v>2300</v>
      </c>
      <c r="P12" s="72">
        <v>2300</v>
      </c>
      <c r="Q12" s="155"/>
      <c r="R12" s="73">
        <f aca="true" t="shared" si="11" ref="R12:R20">D12*Q12</f>
        <v>0</v>
      </c>
      <c r="S12" s="74" t="str">
        <f aca="true" t="shared" si="12" ref="S12:S20">IF(ISNUMBER(Q12),IF(Q12&gt;P12,"NEVYHOVUJE","VYHOVUJE")," ")</f>
        <v xml:space="preserve"> </v>
      </c>
      <c r="T12" s="119"/>
      <c r="U12" s="119" t="s">
        <v>10</v>
      </c>
    </row>
    <row r="13" spans="2:21" ht="41.25" customHeight="1">
      <c r="B13" s="42">
        <v>7</v>
      </c>
      <c r="C13" s="106" t="s">
        <v>52</v>
      </c>
      <c r="D13" s="43">
        <v>1</v>
      </c>
      <c r="E13" s="44" t="s">
        <v>30</v>
      </c>
      <c r="F13" s="106" t="s">
        <v>56</v>
      </c>
      <c r="G13" s="160"/>
      <c r="H13" s="45" t="str">
        <f t="shared" si="0"/>
        <v>ANO</v>
      </c>
      <c r="I13" s="123"/>
      <c r="J13" s="123"/>
      <c r="K13" s="121"/>
      <c r="L13" s="124"/>
      <c r="M13" s="124"/>
      <c r="N13" s="126"/>
      <c r="O13" s="46">
        <f t="shared" si="2"/>
        <v>2900</v>
      </c>
      <c r="P13" s="47">
        <v>2900</v>
      </c>
      <c r="Q13" s="153"/>
      <c r="R13" s="48">
        <f t="shared" si="11"/>
        <v>0</v>
      </c>
      <c r="S13" s="49" t="str">
        <f t="shared" si="12"/>
        <v xml:space="preserve"> </v>
      </c>
      <c r="T13" s="119"/>
      <c r="U13" s="119"/>
    </row>
    <row r="14" spans="2:21" ht="41.25" customHeight="1">
      <c r="B14" s="42">
        <v>8</v>
      </c>
      <c r="C14" s="106" t="s">
        <v>53</v>
      </c>
      <c r="D14" s="43">
        <v>1</v>
      </c>
      <c r="E14" s="44" t="s">
        <v>30</v>
      </c>
      <c r="F14" s="106" t="s">
        <v>56</v>
      </c>
      <c r="G14" s="160"/>
      <c r="H14" s="45" t="str">
        <f t="shared" si="0"/>
        <v>ANO</v>
      </c>
      <c r="I14" s="123"/>
      <c r="J14" s="123"/>
      <c r="K14" s="121"/>
      <c r="L14" s="124"/>
      <c r="M14" s="124"/>
      <c r="N14" s="126"/>
      <c r="O14" s="46">
        <f t="shared" si="2"/>
        <v>2900</v>
      </c>
      <c r="P14" s="47">
        <v>2900</v>
      </c>
      <c r="Q14" s="153"/>
      <c r="R14" s="48">
        <f t="shared" si="11"/>
        <v>0</v>
      </c>
      <c r="S14" s="49" t="str">
        <f t="shared" si="12"/>
        <v xml:space="preserve"> </v>
      </c>
      <c r="T14" s="119"/>
      <c r="U14" s="119"/>
    </row>
    <row r="15" spans="2:21" ht="41.25" customHeight="1" thickBot="1">
      <c r="B15" s="51">
        <v>9</v>
      </c>
      <c r="C15" s="109" t="s">
        <v>54</v>
      </c>
      <c r="D15" s="52">
        <v>1</v>
      </c>
      <c r="E15" s="53" t="s">
        <v>30</v>
      </c>
      <c r="F15" s="109" t="s">
        <v>56</v>
      </c>
      <c r="G15" s="163"/>
      <c r="H15" s="63" t="str">
        <f t="shared" si="0"/>
        <v>ANO</v>
      </c>
      <c r="I15" s="123"/>
      <c r="J15" s="123"/>
      <c r="K15" s="121"/>
      <c r="L15" s="124"/>
      <c r="M15" s="124"/>
      <c r="N15" s="126"/>
      <c r="O15" s="64">
        <f t="shared" si="2"/>
        <v>2900</v>
      </c>
      <c r="P15" s="54">
        <v>2900</v>
      </c>
      <c r="Q15" s="156"/>
      <c r="R15" s="65">
        <f t="shared" si="11"/>
        <v>0</v>
      </c>
      <c r="S15" s="66" t="str">
        <f t="shared" si="12"/>
        <v xml:space="preserve"> </v>
      </c>
      <c r="T15" s="119"/>
      <c r="U15" s="119"/>
    </row>
    <row r="16" spans="2:21" ht="41.25" customHeight="1">
      <c r="B16" s="75">
        <v>10</v>
      </c>
      <c r="C16" s="105" t="s">
        <v>57</v>
      </c>
      <c r="D16" s="76">
        <v>1</v>
      </c>
      <c r="E16" s="77" t="s">
        <v>30</v>
      </c>
      <c r="F16" s="113" t="s">
        <v>67</v>
      </c>
      <c r="G16" s="159"/>
      <c r="H16" s="78" t="str">
        <f t="shared" si="0"/>
        <v>ANO</v>
      </c>
      <c r="I16" s="132" t="s">
        <v>28</v>
      </c>
      <c r="J16" s="132" t="s">
        <v>32</v>
      </c>
      <c r="K16" s="148"/>
      <c r="L16" s="132" t="s">
        <v>39</v>
      </c>
      <c r="M16" s="132" t="s">
        <v>40</v>
      </c>
      <c r="N16" s="130">
        <v>21</v>
      </c>
      <c r="O16" s="79">
        <f t="shared" si="2"/>
        <v>3030</v>
      </c>
      <c r="P16" s="116">
        <v>3030</v>
      </c>
      <c r="Q16" s="152"/>
      <c r="R16" s="81">
        <f t="shared" si="11"/>
        <v>0</v>
      </c>
      <c r="S16" s="82" t="str">
        <f t="shared" si="12"/>
        <v xml:space="preserve"> </v>
      </c>
      <c r="T16" s="128"/>
      <c r="U16" s="128" t="s">
        <v>10</v>
      </c>
    </row>
    <row r="17" spans="2:21" ht="41.25" customHeight="1">
      <c r="B17" s="42">
        <v>11</v>
      </c>
      <c r="C17" s="106" t="s">
        <v>58</v>
      </c>
      <c r="D17" s="43">
        <v>1</v>
      </c>
      <c r="E17" s="44" t="s">
        <v>30</v>
      </c>
      <c r="F17" s="114" t="s">
        <v>68</v>
      </c>
      <c r="G17" s="160"/>
      <c r="H17" s="45" t="str">
        <f t="shared" si="0"/>
        <v>ANO</v>
      </c>
      <c r="I17" s="123"/>
      <c r="J17" s="123"/>
      <c r="K17" s="121"/>
      <c r="L17" s="124"/>
      <c r="M17" s="124"/>
      <c r="N17" s="126"/>
      <c r="O17" s="46">
        <f t="shared" si="2"/>
        <v>4200</v>
      </c>
      <c r="P17" s="117">
        <v>4200</v>
      </c>
      <c r="Q17" s="153"/>
      <c r="R17" s="48">
        <f t="shared" si="11"/>
        <v>0</v>
      </c>
      <c r="S17" s="49" t="str">
        <f t="shared" si="12"/>
        <v xml:space="preserve"> </v>
      </c>
      <c r="T17" s="119"/>
      <c r="U17" s="119"/>
    </row>
    <row r="18" spans="2:21" ht="41.25" customHeight="1">
      <c r="B18" s="42">
        <v>12</v>
      </c>
      <c r="C18" s="106" t="s">
        <v>59</v>
      </c>
      <c r="D18" s="43">
        <v>1</v>
      </c>
      <c r="E18" s="44" t="s">
        <v>30</v>
      </c>
      <c r="F18" s="114" t="s">
        <v>68</v>
      </c>
      <c r="G18" s="160"/>
      <c r="H18" s="45" t="str">
        <f t="shared" si="0"/>
        <v>ANO</v>
      </c>
      <c r="I18" s="123"/>
      <c r="J18" s="123"/>
      <c r="K18" s="121"/>
      <c r="L18" s="124"/>
      <c r="M18" s="124"/>
      <c r="N18" s="126"/>
      <c r="O18" s="46">
        <f t="shared" si="2"/>
        <v>4150</v>
      </c>
      <c r="P18" s="117">
        <v>4150</v>
      </c>
      <c r="Q18" s="153"/>
      <c r="R18" s="48">
        <f t="shared" si="11"/>
        <v>0</v>
      </c>
      <c r="S18" s="49" t="str">
        <f t="shared" si="12"/>
        <v xml:space="preserve"> </v>
      </c>
      <c r="T18" s="119"/>
      <c r="U18" s="119"/>
    </row>
    <row r="19" spans="2:21" ht="41.25" customHeight="1" thickBot="1">
      <c r="B19" s="83">
        <v>13</v>
      </c>
      <c r="C19" s="107" t="s">
        <v>60</v>
      </c>
      <c r="D19" s="84">
        <v>1</v>
      </c>
      <c r="E19" s="85" t="s">
        <v>30</v>
      </c>
      <c r="F19" s="115" t="s">
        <v>68</v>
      </c>
      <c r="G19" s="161"/>
      <c r="H19" s="86" t="str">
        <f t="shared" si="0"/>
        <v>ANO</v>
      </c>
      <c r="I19" s="147"/>
      <c r="J19" s="147"/>
      <c r="K19" s="149"/>
      <c r="L19" s="133"/>
      <c r="M19" s="133"/>
      <c r="N19" s="131"/>
      <c r="O19" s="87">
        <f t="shared" si="2"/>
        <v>4150</v>
      </c>
      <c r="P19" s="118">
        <v>4150</v>
      </c>
      <c r="Q19" s="154"/>
      <c r="R19" s="89">
        <f t="shared" si="11"/>
        <v>0</v>
      </c>
      <c r="S19" s="90" t="str">
        <f t="shared" si="12"/>
        <v xml:space="preserve"> </v>
      </c>
      <c r="T19" s="129"/>
      <c r="U19" s="129"/>
    </row>
    <row r="20" spans="2:21" ht="41.25" customHeight="1">
      <c r="B20" s="67">
        <v>14</v>
      </c>
      <c r="C20" s="108" t="s">
        <v>61</v>
      </c>
      <c r="D20" s="68">
        <v>1</v>
      </c>
      <c r="E20" s="69" t="s">
        <v>30</v>
      </c>
      <c r="F20" s="108" t="s">
        <v>65</v>
      </c>
      <c r="G20" s="162"/>
      <c r="H20" s="70" t="str">
        <f t="shared" si="0"/>
        <v>ANO</v>
      </c>
      <c r="I20" s="123" t="s">
        <v>28</v>
      </c>
      <c r="J20" s="123" t="s">
        <v>32</v>
      </c>
      <c r="K20" s="121"/>
      <c r="L20" s="123" t="s">
        <v>41</v>
      </c>
      <c r="M20" s="123" t="s">
        <v>42</v>
      </c>
      <c r="N20" s="126">
        <v>21</v>
      </c>
      <c r="O20" s="71">
        <f t="shared" si="2"/>
        <v>2400</v>
      </c>
      <c r="P20" s="72">
        <v>2400</v>
      </c>
      <c r="Q20" s="155"/>
      <c r="R20" s="73">
        <f t="shared" si="11"/>
        <v>0</v>
      </c>
      <c r="S20" s="74" t="str">
        <f t="shared" si="12"/>
        <v xml:space="preserve"> </v>
      </c>
      <c r="T20" s="119"/>
      <c r="U20" s="119" t="s">
        <v>10</v>
      </c>
    </row>
    <row r="21" spans="2:21" ht="41.25" customHeight="1">
      <c r="B21" s="42">
        <v>15</v>
      </c>
      <c r="C21" s="106" t="s">
        <v>62</v>
      </c>
      <c r="D21" s="43">
        <v>1</v>
      </c>
      <c r="E21" s="44" t="s">
        <v>30</v>
      </c>
      <c r="F21" s="106" t="s">
        <v>66</v>
      </c>
      <c r="G21" s="160"/>
      <c r="H21" s="45" t="str">
        <f t="shared" si="0"/>
        <v>ANO</v>
      </c>
      <c r="I21" s="123"/>
      <c r="J21" s="123"/>
      <c r="K21" s="121"/>
      <c r="L21" s="124"/>
      <c r="M21" s="124"/>
      <c r="N21" s="126"/>
      <c r="O21" s="46">
        <f t="shared" si="2"/>
        <v>2500</v>
      </c>
      <c r="P21" s="47">
        <v>2500</v>
      </c>
      <c r="Q21" s="153"/>
      <c r="R21" s="48">
        <f aca="true" t="shared" si="13" ref="R21:R23">D21*Q21</f>
        <v>0</v>
      </c>
      <c r="S21" s="49" t="str">
        <f aca="true" t="shared" si="14" ref="S21:S23">IF(ISNUMBER(Q21),IF(Q21&gt;P21,"NEVYHOVUJE","VYHOVUJE")," ")</f>
        <v xml:space="preserve"> </v>
      </c>
      <c r="T21" s="119"/>
      <c r="U21" s="119"/>
    </row>
    <row r="22" spans="2:21" ht="41.25" customHeight="1">
      <c r="B22" s="42">
        <v>16</v>
      </c>
      <c r="C22" s="106" t="s">
        <v>63</v>
      </c>
      <c r="D22" s="43">
        <v>1</v>
      </c>
      <c r="E22" s="44" t="s">
        <v>30</v>
      </c>
      <c r="F22" s="106" t="s">
        <v>66</v>
      </c>
      <c r="G22" s="160"/>
      <c r="H22" s="45" t="str">
        <f t="shared" si="0"/>
        <v>ANO</v>
      </c>
      <c r="I22" s="123"/>
      <c r="J22" s="123"/>
      <c r="K22" s="121"/>
      <c r="L22" s="124"/>
      <c r="M22" s="124"/>
      <c r="N22" s="126"/>
      <c r="O22" s="46">
        <f t="shared" si="2"/>
        <v>2500</v>
      </c>
      <c r="P22" s="47">
        <v>2500</v>
      </c>
      <c r="Q22" s="153"/>
      <c r="R22" s="48">
        <f t="shared" si="13"/>
        <v>0</v>
      </c>
      <c r="S22" s="49" t="str">
        <f t="shared" si="14"/>
        <v xml:space="preserve"> </v>
      </c>
      <c r="T22" s="119"/>
      <c r="U22" s="119"/>
    </row>
    <row r="23" spans="2:21" ht="41.25" customHeight="1" thickBot="1">
      <c r="B23" s="55">
        <v>17</v>
      </c>
      <c r="C23" s="110" t="s">
        <v>64</v>
      </c>
      <c r="D23" s="56">
        <v>1</v>
      </c>
      <c r="E23" s="57" t="s">
        <v>30</v>
      </c>
      <c r="F23" s="110" t="s">
        <v>66</v>
      </c>
      <c r="G23" s="164"/>
      <c r="H23" s="58" t="str">
        <f t="shared" si="0"/>
        <v>ANO</v>
      </c>
      <c r="I23" s="150"/>
      <c r="J23" s="150"/>
      <c r="K23" s="122"/>
      <c r="L23" s="125"/>
      <c r="M23" s="125"/>
      <c r="N23" s="127"/>
      <c r="O23" s="59">
        <f t="shared" si="2"/>
        <v>2500</v>
      </c>
      <c r="P23" s="60">
        <v>2500</v>
      </c>
      <c r="Q23" s="157"/>
      <c r="R23" s="61">
        <f t="shared" si="13"/>
        <v>0</v>
      </c>
      <c r="S23" s="62" t="str">
        <f t="shared" si="14"/>
        <v xml:space="preserve"> </v>
      </c>
      <c r="T23" s="120"/>
      <c r="U23" s="120"/>
    </row>
    <row r="24" spans="3:18" ht="16.5" thickBot="1" thickTop="1">
      <c r="C24"/>
      <c r="D24"/>
      <c r="E24"/>
      <c r="F24"/>
      <c r="G24"/>
      <c r="H24"/>
      <c r="I24"/>
      <c r="J24"/>
      <c r="N24"/>
      <c r="O24"/>
      <c r="R24" s="41"/>
    </row>
    <row r="25" spans="2:21" ht="60.75" customHeight="1" thickBot="1" thickTop="1">
      <c r="B25" s="141" t="s">
        <v>15</v>
      </c>
      <c r="C25" s="142"/>
      <c r="D25" s="142"/>
      <c r="E25" s="142"/>
      <c r="F25" s="142"/>
      <c r="G25" s="142"/>
      <c r="H25" s="111"/>
      <c r="I25" s="25"/>
      <c r="J25" s="25"/>
      <c r="K25" s="25"/>
      <c r="L25" s="11"/>
      <c r="M25" s="11"/>
      <c r="N25" s="26"/>
      <c r="O25" s="26"/>
      <c r="P25" s="27" t="s">
        <v>11</v>
      </c>
      <c r="Q25" s="143" t="s">
        <v>12</v>
      </c>
      <c r="R25" s="144"/>
      <c r="S25" s="145"/>
      <c r="T25" s="20"/>
      <c r="U25" s="28"/>
    </row>
    <row r="26" spans="2:19" ht="33.75" customHeight="1" thickBot="1" thickTop="1">
      <c r="B26" s="136" t="s">
        <v>16</v>
      </c>
      <c r="C26" s="137"/>
      <c r="D26" s="137"/>
      <c r="E26" s="137"/>
      <c r="F26" s="137"/>
      <c r="G26" s="137"/>
      <c r="H26" s="34"/>
      <c r="I26" s="29"/>
      <c r="L26" s="9"/>
      <c r="M26" s="9"/>
      <c r="N26" s="30"/>
      <c r="O26" s="30"/>
      <c r="P26" s="31">
        <f>SUM(O7:O23)</f>
        <v>65030</v>
      </c>
      <c r="Q26" s="138">
        <f>SUM(R7:R23)</f>
        <v>0</v>
      </c>
      <c r="R26" s="139"/>
      <c r="S26" s="140"/>
    </row>
    <row r="27" ht="14.25" customHeight="1" thickTop="1"/>
    <row r="28" ht="14.25" customHeight="1">
      <c r="B28" s="37"/>
    </row>
    <row r="29" spans="2:3" ht="14.25" customHeight="1">
      <c r="B29" s="38"/>
      <c r="C29" s="37"/>
    </row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</sheetData>
  <sheetProtection algorithmName="SHA-512" hashValue="5A6YgQm7X4wA67R7pWd+STud1xjJpDpe7HFVbBhJFbkFu6jOKZ3G6gJrMuMT6YmygjQDgE2FkVxgT9CTRb2Q5w==" saltValue="yFU290Q8QTb7jXkGmPU66Q==" spinCount="100000" sheet="1" objects="1" scenarios="1"/>
  <mergeCells count="38">
    <mergeCell ref="B1:C1"/>
    <mergeCell ref="B26:G26"/>
    <mergeCell ref="Q26:S26"/>
    <mergeCell ref="B25:G25"/>
    <mergeCell ref="Q25:S25"/>
    <mergeCell ref="G3:N3"/>
    <mergeCell ref="I8:I11"/>
    <mergeCell ref="J8:J11"/>
    <mergeCell ref="K8:K11"/>
    <mergeCell ref="M16:M19"/>
    <mergeCell ref="L16:L19"/>
    <mergeCell ref="K16:K19"/>
    <mergeCell ref="J16:J19"/>
    <mergeCell ref="I16:I19"/>
    <mergeCell ref="I20:I23"/>
    <mergeCell ref="J20:J23"/>
    <mergeCell ref="U8:U11"/>
    <mergeCell ref="T8:T11"/>
    <mergeCell ref="L8:L11"/>
    <mergeCell ref="M8:M11"/>
    <mergeCell ref="N8:N11"/>
    <mergeCell ref="U12:U15"/>
    <mergeCell ref="T12:T15"/>
    <mergeCell ref="I12:I15"/>
    <mergeCell ref="J12:J15"/>
    <mergeCell ref="K12:K15"/>
    <mergeCell ref="L12:L15"/>
    <mergeCell ref="M12:M15"/>
    <mergeCell ref="N12:N15"/>
    <mergeCell ref="U16:U19"/>
    <mergeCell ref="T16:T19"/>
    <mergeCell ref="N16:N19"/>
    <mergeCell ref="U20:U23"/>
    <mergeCell ref="K20:K23"/>
    <mergeCell ref="L20:L23"/>
    <mergeCell ref="M20:M23"/>
    <mergeCell ref="N20:N23"/>
    <mergeCell ref="T20:T23"/>
  </mergeCells>
  <conditionalFormatting sqref="B7:B23">
    <cfRule type="cellIs" priority="56" dxfId="11" operator="greaterThanOrEqual">
      <formula>1</formula>
    </cfRule>
    <cfRule type="containsBlanks" priority="61" dxfId="9">
      <formula>LEN(TRIM(B7))=0</formula>
    </cfRule>
  </conditionalFormatting>
  <conditionalFormatting sqref="D7:D23">
    <cfRule type="containsBlanks" priority="2" dxfId="9">
      <formula>LEN(TRIM(D7))=0</formula>
    </cfRule>
  </conditionalFormatting>
  <conditionalFormatting sqref="G7:G23 Q7:Q23">
    <cfRule type="notContainsBlanks" priority="30" dxfId="8">
      <formula>LEN(TRIM(G7))&gt;0</formula>
    </cfRule>
    <cfRule type="notContainsBlanks" priority="31" dxfId="7">
      <formula>LEN(TRIM(G7))&gt;0</formula>
    </cfRule>
    <cfRule type="containsBlanks" priority="33" dxfId="6">
      <formula>LEN(TRIM(G7))=0</formula>
    </cfRule>
  </conditionalFormatting>
  <conditionalFormatting sqref="G7:G23">
    <cfRule type="notContainsBlanks" priority="29" dxfId="5">
      <formula>LEN(TRIM(G7))&gt;0</formula>
    </cfRule>
  </conditionalFormatting>
  <conditionalFormatting sqref="H7:H23">
    <cfRule type="containsText" priority="6" dxfId="4" operator="containsText" text="ANO">
      <formula>NOT(ISERROR(SEARCH("ANO",H7)))</formula>
    </cfRule>
    <cfRule type="containsBlanks" priority="7" dxfId="3">
      <formula>LEN(TRIM(H7))=0</formula>
    </cfRule>
    <cfRule type="notContainsBlanks" priority="8" dxfId="2">
      <formula>LEN(TRIM(H7))&gt;0</formula>
    </cfRule>
  </conditionalFormatting>
  <conditionalFormatting sqref="S7:S23">
    <cfRule type="cellIs" priority="52" dxfId="1" operator="equal">
      <formula>"NEVYHOVUJE"</formula>
    </cfRule>
    <cfRule type="cellIs" priority="53" dxfId="0" operator="equal">
      <formula>"VYHOVUJE"</formula>
    </cfRule>
  </conditionalFormatting>
  <dataValidations count="3">
    <dataValidation type="list" showInputMessage="1" showErrorMessage="1" sqref="J7 H7:H23">
      <formula1>"ANO,NE"</formula1>
    </dataValidation>
    <dataValidation type="list" showInputMessage="1" showErrorMessage="1" sqref="E7:E23">
      <formula1>"ks,bal,sada,"</formula1>
    </dataValidation>
    <dataValidation type="list" allowBlank="1" showInputMessage="1" showErrorMessage="1" sqref="U7">
      <formula1>#REF!</formula1>
    </dataValidation>
  </dataValidations>
  <printOptions/>
  <pageMargins left="0.11811023622047245" right="0.15748031496062992" top="0.2755905511811024" bottom="0.2755905511811024" header="0.31496062992125984" footer="0.31496062992125984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ihoskova</cp:lastModifiedBy>
  <cp:lastPrinted>2023-09-07T08:48:20Z</cp:lastPrinted>
  <dcterms:created xsi:type="dcterms:W3CDTF">2014-03-05T12:43:32Z</dcterms:created>
  <dcterms:modified xsi:type="dcterms:W3CDTF">2023-12-11T09:08:03Z</dcterms:modified>
  <cp:category/>
  <cp:version/>
  <cp:contentType/>
  <cp:contentStatus/>
  <cp:revision>1</cp:revision>
</cp:coreProperties>
</file>