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<sst xmlns="http://schemas.openxmlformats.org/spreadsheetml/2006/main" count="95" uniqueCount="70">
  <si>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</si>
  <si>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</si>
  <si>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</si>
  <si>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</si>
  <si>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</si>
  <si>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</si>
  <si>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</si>
  <si>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</si>
  <si>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</si>
  <si>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</si>
  <si>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</si>
  <si>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</si>
  <si>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30230000-0 - Zařízení související s počítači</t>
  </si>
  <si>
    <t>30231310-3 - Ploché monitory</t>
  </si>
  <si>
    <t xml:space="preserve">30233132-5 - Diskové jednotky </t>
  </si>
  <si>
    <t xml:space="preserve">30237270-2 - Pouzdra na přenosné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</si>
  <si>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</si>
  <si>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</si>
  <si>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</si>
  <si>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</si>
  <si>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</si>
  <si>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</si>
  <si>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</si>
  <si>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</si>
  <si>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</si>
  <si>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</si>
  <si>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</si>
  <si>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</si>
  <si>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</si>
  <si>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</si>
  <si>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</si>
  <si>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</si>
  <si>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</si>
  <si>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</si>
  <si>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</si>
  <si>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Termín dodání</t>
  </si>
  <si>
    <t>NE</t>
  </si>
  <si>
    <t xml:space="preserve">Příloha č. 2 Kupní smlouvy - technická specifikace
Výpočetní technika (III.) 142 - 2023 </t>
  </si>
  <si>
    <t>Kabel HDMI 15m</t>
  </si>
  <si>
    <t>Napájecí adaptér 12V</t>
  </si>
  <si>
    <t>Adaptér z HDMI na VGA + jack</t>
  </si>
  <si>
    <t>Adaptér z DisplayPort na HDMI</t>
  </si>
  <si>
    <t>Samostatná faktura</t>
  </si>
  <si>
    <t>Dotace Cheb 2023_41/5/2023</t>
  </si>
  <si>
    <t>do 22.12.2023</t>
  </si>
  <si>
    <t>Ing. Stanislav Pimek,
Tel.: 37763 3515,
603 157 136</t>
  </si>
  <si>
    <t>Počítač do posluchárny (místnost CD 254) včetně klávesnice a myši</t>
  </si>
  <si>
    <t>Typ skříně: SFF.
Výkon CPU v Passmark CPU více než 19 000 bodů, minimálně 6 jader, typické TDP 65W nebo nižší.
RAM:  minimálně 16GB DDR4 3200 MHz.
Grafická karta integrovaná.
1x interní SSD: minimálně 512 GB PCIe NVMe.
1x volný slot pro 3,5" HDD.
1x optický disk: DVD vypalovačka.
Síťová karta 1Gb/s Ethernet s portem RJ45.
1x Čtečka SD karet.
Porty minimálně:
  1x USB Type-C 10 Gbps
  3x USB Type-A 10 Gbps
  1x kombinovaný konektor sluchátek/mikrofonu
  1x HDMI min. v.1.4 (přímý konektor bez použití adaptéru)
  1x DisplayPort min. v. 1.4 (přímý konektor bez použití adaptéru)
CZ klávesnice, myš.
Originální OS: Windows 11 Pro - OS Windows požadujeme z důvodu kompatibility s interními aplikacemi ZČU (Stag, Magion,...)..
Záruka min. 5 let, servis NBD on-site.</t>
  </si>
  <si>
    <t>Záruka na zboží min. 5 let, servis NBD on-site.</t>
  </si>
  <si>
    <r>
      <t xml:space="preserve">Hradební 22, 
</t>
    </r>
    <r>
      <rPr>
        <b/>
        <sz val="11"/>
        <color theme="1"/>
        <rFont val="Calibri"/>
        <family val="2"/>
        <scheme val="minor"/>
      </rPr>
      <t>350 02 Cheb,</t>
    </r>
    <r>
      <rPr>
        <sz val="11"/>
        <color theme="1"/>
        <rFont val="Calibri"/>
        <family val="2"/>
        <scheme val="minor"/>
      </rPr>
      <t xml:space="preserve">
Fakulta ekonomická - Děkanát,
místnost CD 202, CD 254</t>
    </r>
  </si>
  <si>
    <t>Monitor 24" WUXGA</t>
  </si>
  <si>
    <t>Velikost: min. 24", poměr stran 16:10.
Rozlišení: min. 1920 × 1200 (WUXGA).
Typ: IPS.
Vlastnosti: Flicker Free, potlačení modrého světla, pivot, stavitelná výška.
Nejvyšší obnovovací frekvence: min. 60 Hz.
Jas: min. 300 nits.
Kontrastní poměr statický: min. 1000:1.
Barevný gamut: min. 99% sRGB.
Doba odezvy: max. 5 ms (GtG).
Porty: min. 1x HDMI 1.4, 1x DisplayPort 1.2, 1x VGA.
Energetická třída: D nebo lepší.
Záruka min. 3 roky.</t>
  </si>
  <si>
    <t>Záruka na zboží min. 3 roky.</t>
  </si>
  <si>
    <t>Délka: 15 m.
Konektory: 2x HDMI male, pozlacené.
S interním zesilovačem.
Podpora 4K@60Hz, 3D.
Třívrstvé stínění.</t>
  </si>
  <si>
    <t>Charakteristika: 12V / 1A DC.
Konektor: vnější průměr 5,5 mm /vnitřní průměr 2,1 mm.
Polarita: + uvnitř, - vně.
Délka kabelu: min. 1 m.</t>
  </si>
  <si>
    <t>Převodník z HDMI na VGA a stereo audio.
Konektory: HDMI A male, VGA (D-Sub 15-pin) female, stereo jack 3,5 mm female.
Volitelné dodatečné napájení přes mikro USB konektor.
Verze HDMI: min. 1.4b, podpora rozlišení 1920x1200.
Podpora napájení z HDMI.</t>
  </si>
  <si>
    <t>Převodník z DP 1.2 na HDMI 2.0.
Konektory: DisplayPort male, HDMI female.
Podpora rozlišení 4K*2K@60Hz a 3D.
Podpora přenosu audia.</t>
  </si>
  <si>
    <t>Externí SSD disk</t>
  </si>
  <si>
    <t>Ing. Marie Vališová,
Tel.: 37763 1700,
E-mail: valisova@ps.zcu.cz</t>
  </si>
  <si>
    <t>Kollárova 1239/19, 
301 00, Plzeň 3,
Provoz a služby - Správa budov,
místnost KO 326</t>
  </si>
  <si>
    <t>Kapacita min. 1TB.
Rychlost čtení min. 460 MB/s.
Rychlost zápisu min. 450 MB/s.
Připojení k PC přes USB-A (možno řešit redukcí).
Zálohovací SW součástí balení.
Hmotnost max. 100 g.
Bez externího napájení.
Rozměry max. 120 × 85 × 10 mm.</t>
  </si>
  <si>
    <t>Ing. Markéta Lintimerová,
Tel.: 37763 2543</t>
  </si>
  <si>
    <t>Technická 8, 
301 00 Plzeň,
Fakulta aplikovaných věd, 
místnost UN 526</t>
  </si>
  <si>
    <t>Brašna na notebook</t>
  </si>
  <si>
    <t>Pro notebooky velikosti 14 - 15,6" a tablety do velikosti 12".
polstrovaná hlavní kapsa.
Prostor pro notebook a tablet je rozdělen.
Odnímatelný ramenní popruh.
Dvě přední kapsy s úložným prostorem s uzavíráním na zip.
Polstrovaná rukojeť.
Barva se preferuje černá.
Maximální objem 13 l a hmotnost 600 g.</t>
  </si>
  <si>
    <t>SSD disk</t>
  </si>
  <si>
    <t>Ing. Ladislav Pešička, 
Tel.: 37763 2469</t>
  </si>
  <si>
    <t>Technická 8, 
301 00 Plzeň,
Fakulta aplikovaných věd - Katedra informatiky a výpočetní techniky,
místnost UN 358</t>
  </si>
  <si>
    <t>Záruka na zboží alespoň 5 let.</t>
  </si>
  <si>
    <t>SSD disk, formát 2,5".
Rozhraní SATA III.
Kapacita minimálně 1TB.
TLC (Triple-Level Cell).
Sekvenční čtení minimálně 560MB/s.
Sekvenční zápis minimálně 530MB/s.
Životnost alespoň 600TBW.
MTTF minimálně 1.5 milionu hodin.
Záruka min. 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</si>
</sst>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164" fontId="11" fillId="5" borderId="7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zoomScale="53" zoomScaleNormal="53" workbookViewId="0" topLeftCell="A10">
      <selection activeCell="R7" sqref="R7:R15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00390625" style="1" customWidth="1"/>
    <col min="4" max="4" width="12.28125" style="2" customWidth="1"/>
    <col min="5" max="5" width="10.57421875" style="3" customWidth="1"/>
    <col min="6" max="6" width="108.710937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36.140625" style="0" customWidth="1"/>
    <col min="12" max="12" width="28.57421875" style="0" customWidth="1"/>
    <col min="13" max="13" width="27.00390625" style="0" customWidth="1"/>
    <col min="14" max="14" width="35.140625" style="4" customWidth="1"/>
    <col min="15" max="15" width="22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4.8515625" style="0" customWidth="1"/>
    <col min="21" max="21" width="11.57421875" style="0" hidden="1" customWidth="1"/>
    <col min="22" max="22" width="33.140625" style="5" customWidth="1"/>
  </cols>
  <sheetData>
    <row r="1" spans="2:22" ht="40.9" customHeight="1">
      <c r="B1" s="120" t="s">
        <v>37</v>
      </c>
      <c r="C1" s="121"/>
      <c r="D1" s="121"/>
      <c r="E1"/>
      <c r="G1" s="40"/>
      <c r="V1"/>
    </row>
    <row r="2" spans="3:22" ht="20.25" customHeight="1">
      <c r="C2"/>
      <c r="D2" s="9"/>
      <c r="E2" s="10"/>
      <c r="G2" s="124"/>
      <c r="H2" s="125"/>
      <c r="I2" s="125"/>
      <c r="J2" s="125"/>
      <c r="K2" s="125"/>
      <c r="L2" s="125"/>
      <c r="M2" s="125"/>
      <c r="N2" s="125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10"/>
      <c r="E3" s="110"/>
      <c r="F3" s="110"/>
      <c r="G3" s="125"/>
      <c r="H3" s="125"/>
      <c r="I3" s="125"/>
      <c r="J3" s="125"/>
      <c r="K3" s="125"/>
      <c r="L3" s="125"/>
      <c r="M3" s="125"/>
      <c r="N3" s="12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10"/>
      <c r="E4" s="110"/>
      <c r="F4" s="110"/>
      <c r="G4" s="110"/>
      <c r="H4" s="11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22" t="s">
        <v>2</v>
      </c>
      <c r="H5" s="123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16</v>
      </c>
      <c r="D6" s="31" t="s">
        <v>4</v>
      </c>
      <c r="E6" s="31" t="s">
        <v>17</v>
      </c>
      <c r="F6" s="31" t="s">
        <v>18</v>
      </c>
      <c r="G6" s="36" t="s">
        <v>27</v>
      </c>
      <c r="H6" s="37" t="s">
        <v>28</v>
      </c>
      <c r="I6" s="32" t="s">
        <v>19</v>
      </c>
      <c r="J6" s="31" t="s">
        <v>20</v>
      </c>
      <c r="K6" s="31" t="s">
        <v>34</v>
      </c>
      <c r="L6" s="33" t="s">
        <v>21</v>
      </c>
      <c r="M6" s="34" t="s">
        <v>22</v>
      </c>
      <c r="N6" s="33" t="s">
        <v>23</v>
      </c>
      <c r="O6" s="31" t="s">
        <v>35</v>
      </c>
      <c r="P6" s="33" t="s">
        <v>24</v>
      </c>
      <c r="Q6" s="31" t="s">
        <v>5</v>
      </c>
      <c r="R6" s="35" t="s">
        <v>6</v>
      </c>
      <c r="S6" s="109" t="s">
        <v>7</v>
      </c>
      <c r="T6" s="109" t="s">
        <v>8</v>
      </c>
      <c r="U6" s="33" t="s">
        <v>25</v>
      </c>
      <c r="V6" s="33" t="s">
        <v>26</v>
      </c>
    </row>
    <row r="7" spans="1:22" ht="307.5" customHeight="1" thickBot="1" thickTop="1">
      <c r="A7" s="41"/>
      <c r="B7" s="42">
        <v>1</v>
      </c>
      <c r="C7" s="43" t="s">
        <v>46</v>
      </c>
      <c r="D7" s="44">
        <v>1</v>
      </c>
      <c r="E7" s="45" t="s">
        <v>32</v>
      </c>
      <c r="F7" s="71" t="s">
        <v>47</v>
      </c>
      <c r="G7" s="150"/>
      <c r="H7" s="150"/>
      <c r="I7" s="135" t="s">
        <v>42</v>
      </c>
      <c r="J7" s="138" t="s">
        <v>33</v>
      </c>
      <c r="K7" s="141" t="s">
        <v>43</v>
      </c>
      <c r="L7" s="58" t="s">
        <v>48</v>
      </c>
      <c r="M7" s="144" t="s">
        <v>45</v>
      </c>
      <c r="N7" s="144" t="s">
        <v>49</v>
      </c>
      <c r="O7" s="147" t="s">
        <v>44</v>
      </c>
      <c r="P7" s="46">
        <f>D7*Q7</f>
        <v>17000</v>
      </c>
      <c r="Q7" s="108">
        <v>17000</v>
      </c>
      <c r="R7" s="155"/>
      <c r="S7" s="47">
        <f>D7*R7</f>
        <v>0</v>
      </c>
      <c r="T7" s="48" t="str">
        <f aca="true" t="shared" si="0" ref="T7">IF(ISNUMBER(R7),IF(R7&gt;Q7,"NEVYHOVUJE","VYHOVUJE")," ")</f>
        <v xml:space="preserve"> </v>
      </c>
      <c r="U7" s="114"/>
      <c r="V7" s="59" t="s">
        <v>11</v>
      </c>
    </row>
    <row r="8" spans="1:22" ht="218.25" customHeight="1" thickTop="1">
      <c r="A8" s="41"/>
      <c r="B8" s="49">
        <v>2</v>
      </c>
      <c r="C8" s="50" t="s">
        <v>50</v>
      </c>
      <c r="D8" s="51">
        <v>1</v>
      </c>
      <c r="E8" s="52" t="s">
        <v>32</v>
      </c>
      <c r="F8" s="72" t="s">
        <v>51</v>
      </c>
      <c r="G8" s="151"/>
      <c r="H8" s="150"/>
      <c r="I8" s="136"/>
      <c r="J8" s="139"/>
      <c r="K8" s="142"/>
      <c r="L8" s="60" t="s">
        <v>52</v>
      </c>
      <c r="M8" s="145"/>
      <c r="N8" s="145"/>
      <c r="O8" s="148"/>
      <c r="P8" s="54">
        <f>D8*Q8</f>
        <v>5000</v>
      </c>
      <c r="Q8" s="55">
        <v>5000</v>
      </c>
      <c r="R8" s="156"/>
      <c r="S8" s="56">
        <f>D8*R8</f>
        <v>0</v>
      </c>
      <c r="T8" s="57" t="str">
        <f aca="true" t="shared" si="1" ref="T8:T9">IF(ISNUMBER(R8),IF(R8&gt;Q8,"NEVYHOVUJE","VYHOVUJE")," ")</f>
        <v xml:space="preserve"> </v>
      </c>
      <c r="U8" s="115"/>
      <c r="V8" s="61" t="s">
        <v>13</v>
      </c>
    </row>
    <row r="9" spans="1:22" ht="95.25" customHeight="1">
      <c r="A9" s="41"/>
      <c r="B9" s="49">
        <v>3</v>
      </c>
      <c r="C9" s="50" t="s">
        <v>38</v>
      </c>
      <c r="D9" s="51">
        <v>2</v>
      </c>
      <c r="E9" s="52" t="s">
        <v>32</v>
      </c>
      <c r="F9" s="72" t="s">
        <v>53</v>
      </c>
      <c r="G9" s="151"/>
      <c r="H9" s="53" t="s">
        <v>36</v>
      </c>
      <c r="I9" s="136"/>
      <c r="J9" s="139"/>
      <c r="K9" s="142"/>
      <c r="L9" s="117"/>
      <c r="M9" s="145"/>
      <c r="N9" s="145"/>
      <c r="O9" s="148"/>
      <c r="P9" s="54">
        <f>D9*Q9</f>
        <v>1600</v>
      </c>
      <c r="Q9" s="55">
        <v>800</v>
      </c>
      <c r="R9" s="156"/>
      <c r="S9" s="56">
        <f>D9*R9</f>
        <v>0</v>
      </c>
      <c r="T9" s="57" t="str">
        <f t="shared" si="1"/>
        <v xml:space="preserve"> </v>
      </c>
      <c r="U9" s="115"/>
      <c r="V9" s="111" t="s">
        <v>12</v>
      </c>
    </row>
    <row r="10" spans="1:22" ht="79.5" customHeight="1">
      <c r="A10" s="41"/>
      <c r="B10" s="49">
        <v>4</v>
      </c>
      <c r="C10" s="50" t="s">
        <v>39</v>
      </c>
      <c r="D10" s="51">
        <v>5</v>
      </c>
      <c r="E10" s="52" t="s">
        <v>32</v>
      </c>
      <c r="F10" s="72" t="s">
        <v>54</v>
      </c>
      <c r="G10" s="151"/>
      <c r="H10" s="53" t="s">
        <v>36</v>
      </c>
      <c r="I10" s="136"/>
      <c r="J10" s="139"/>
      <c r="K10" s="142"/>
      <c r="L10" s="118"/>
      <c r="M10" s="145"/>
      <c r="N10" s="145"/>
      <c r="O10" s="148"/>
      <c r="P10" s="54">
        <f>D10*Q10</f>
        <v>900</v>
      </c>
      <c r="Q10" s="55">
        <v>180</v>
      </c>
      <c r="R10" s="156"/>
      <c r="S10" s="56">
        <f>D10*R10</f>
        <v>0</v>
      </c>
      <c r="T10" s="57" t="str">
        <f aca="true" t="shared" si="2" ref="T10:T15">IF(ISNUMBER(R10),IF(R10&gt;Q10,"NEVYHOVUJE","VYHOVUJE")," ")</f>
        <v xml:space="preserve"> </v>
      </c>
      <c r="U10" s="115"/>
      <c r="V10" s="112"/>
    </row>
    <row r="11" spans="1:22" ht="94.5" customHeight="1">
      <c r="A11" s="41"/>
      <c r="B11" s="49">
        <v>5</v>
      </c>
      <c r="C11" s="50" t="s">
        <v>40</v>
      </c>
      <c r="D11" s="51">
        <v>1</v>
      </c>
      <c r="E11" s="52" t="s">
        <v>32</v>
      </c>
      <c r="F11" s="72" t="s">
        <v>55</v>
      </c>
      <c r="G11" s="151"/>
      <c r="H11" s="53" t="s">
        <v>36</v>
      </c>
      <c r="I11" s="136"/>
      <c r="J11" s="139"/>
      <c r="K11" s="142"/>
      <c r="L11" s="118"/>
      <c r="M11" s="145"/>
      <c r="N11" s="145"/>
      <c r="O11" s="148"/>
      <c r="P11" s="54">
        <f>D11*Q11</f>
        <v>250</v>
      </c>
      <c r="Q11" s="55">
        <v>250</v>
      </c>
      <c r="R11" s="156"/>
      <c r="S11" s="56">
        <f>D11*R11</f>
        <v>0</v>
      </c>
      <c r="T11" s="57" t="str">
        <f t="shared" si="2"/>
        <v xml:space="preserve"> </v>
      </c>
      <c r="U11" s="115"/>
      <c r="V11" s="112"/>
    </row>
    <row r="12" spans="1:22" ht="91.5" customHeight="1" thickBot="1">
      <c r="A12" s="41"/>
      <c r="B12" s="62">
        <v>6</v>
      </c>
      <c r="C12" s="63" t="s">
        <v>41</v>
      </c>
      <c r="D12" s="64">
        <v>1</v>
      </c>
      <c r="E12" s="65" t="s">
        <v>32</v>
      </c>
      <c r="F12" s="73" t="s">
        <v>56</v>
      </c>
      <c r="G12" s="152"/>
      <c r="H12" s="66" t="s">
        <v>36</v>
      </c>
      <c r="I12" s="137"/>
      <c r="J12" s="140"/>
      <c r="K12" s="143"/>
      <c r="L12" s="119"/>
      <c r="M12" s="146"/>
      <c r="N12" s="146"/>
      <c r="O12" s="149"/>
      <c r="P12" s="67">
        <f>D12*Q12</f>
        <v>400</v>
      </c>
      <c r="Q12" s="68">
        <v>400</v>
      </c>
      <c r="R12" s="157"/>
      <c r="S12" s="69">
        <f>D12*R12</f>
        <v>0</v>
      </c>
      <c r="T12" s="70" t="str">
        <f t="shared" si="2"/>
        <v xml:space="preserve"> </v>
      </c>
      <c r="U12" s="116"/>
      <c r="V12" s="113"/>
    </row>
    <row r="13" spans="1:22" ht="139.5" customHeight="1" thickBot="1">
      <c r="A13" s="41"/>
      <c r="B13" s="74">
        <v>7</v>
      </c>
      <c r="C13" s="75" t="s">
        <v>57</v>
      </c>
      <c r="D13" s="76">
        <v>1</v>
      </c>
      <c r="E13" s="77" t="s">
        <v>32</v>
      </c>
      <c r="F13" s="90" t="s">
        <v>60</v>
      </c>
      <c r="G13" s="153"/>
      <c r="H13" s="78" t="s">
        <v>36</v>
      </c>
      <c r="I13" s="79" t="s">
        <v>42</v>
      </c>
      <c r="J13" s="79" t="s">
        <v>36</v>
      </c>
      <c r="K13" s="80"/>
      <c r="L13" s="81"/>
      <c r="M13" s="89" t="s">
        <v>58</v>
      </c>
      <c r="N13" s="89" t="s">
        <v>59</v>
      </c>
      <c r="O13" s="82" t="s">
        <v>44</v>
      </c>
      <c r="P13" s="83">
        <f>D13*Q13</f>
        <v>1300</v>
      </c>
      <c r="Q13" s="84">
        <v>1300</v>
      </c>
      <c r="R13" s="158"/>
      <c r="S13" s="85">
        <f>D13*R13</f>
        <v>0</v>
      </c>
      <c r="T13" s="86" t="str">
        <f t="shared" si="2"/>
        <v xml:space="preserve"> </v>
      </c>
      <c r="U13" s="87"/>
      <c r="V13" s="88" t="s">
        <v>14</v>
      </c>
    </row>
    <row r="14" spans="1:22" ht="155.25" customHeight="1" thickBot="1">
      <c r="A14" s="41"/>
      <c r="B14" s="74">
        <v>8</v>
      </c>
      <c r="C14" s="75" t="s">
        <v>63</v>
      </c>
      <c r="D14" s="76">
        <v>1</v>
      </c>
      <c r="E14" s="77" t="s">
        <v>32</v>
      </c>
      <c r="F14" s="90" t="s">
        <v>64</v>
      </c>
      <c r="G14" s="153"/>
      <c r="H14" s="78" t="s">
        <v>36</v>
      </c>
      <c r="I14" s="79" t="s">
        <v>42</v>
      </c>
      <c r="J14" s="79" t="s">
        <v>36</v>
      </c>
      <c r="K14" s="80"/>
      <c r="L14" s="81"/>
      <c r="M14" s="89" t="s">
        <v>61</v>
      </c>
      <c r="N14" s="89" t="s">
        <v>62</v>
      </c>
      <c r="O14" s="82" t="s">
        <v>44</v>
      </c>
      <c r="P14" s="83">
        <f>D14*Q14</f>
        <v>1100</v>
      </c>
      <c r="Q14" s="84">
        <v>1100</v>
      </c>
      <c r="R14" s="158"/>
      <c r="S14" s="85">
        <f>D14*R14</f>
        <v>0</v>
      </c>
      <c r="T14" s="86" t="str">
        <f t="shared" si="2"/>
        <v xml:space="preserve"> </v>
      </c>
      <c r="U14" s="87"/>
      <c r="V14" s="88" t="s">
        <v>15</v>
      </c>
    </row>
    <row r="15" spans="1:22" ht="162" customHeight="1" thickBot="1">
      <c r="A15" s="41"/>
      <c r="B15" s="91">
        <v>9</v>
      </c>
      <c r="C15" s="92" t="s">
        <v>65</v>
      </c>
      <c r="D15" s="93">
        <v>7</v>
      </c>
      <c r="E15" s="94" t="s">
        <v>32</v>
      </c>
      <c r="F15" s="107" t="s">
        <v>69</v>
      </c>
      <c r="G15" s="154"/>
      <c r="H15" s="95" t="s">
        <v>36</v>
      </c>
      <c r="I15" s="96" t="s">
        <v>42</v>
      </c>
      <c r="J15" s="96" t="s">
        <v>36</v>
      </c>
      <c r="K15" s="97"/>
      <c r="L15" s="98" t="s">
        <v>68</v>
      </c>
      <c r="M15" s="106" t="s">
        <v>66</v>
      </c>
      <c r="N15" s="106" t="s">
        <v>67</v>
      </c>
      <c r="O15" s="99" t="s">
        <v>44</v>
      </c>
      <c r="P15" s="100">
        <f>D15*Q15</f>
        <v>10500</v>
      </c>
      <c r="Q15" s="101">
        <v>1500</v>
      </c>
      <c r="R15" s="159"/>
      <c r="S15" s="102">
        <f>D15*R15</f>
        <v>0</v>
      </c>
      <c r="T15" s="103" t="str">
        <f t="shared" si="2"/>
        <v xml:space="preserve"> </v>
      </c>
      <c r="U15" s="104"/>
      <c r="V15" s="105" t="s">
        <v>14</v>
      </c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133" t="s">
        <v>31</v>
      </c>
      <c r="C17" s="133"/>
      <c r="D17" s="133"/>
      <c r="E17" s="133"/>
      <c r="F17" s="133"/>
      <c r="G17" s="133"/>
      <c r="H17" s="39"/>
      <c r="I17" s="39"/>
      <c r="J17" s="20"/>
      <c r="K17" s="20"/>
      <c r="L17" s="6"/>
      <c r="M17" s="6"/>
      <c r="N17" s="6"/>
      <c r="O17" s="21"/>
      <c r="P17" s="21"/>
      <c r="Q17" s="22" t="s">
        <v>9</v>
      </c>
      <c r="R17" s="130" t="s">
        <v>10</v>
      </c>
      <c r="S17" s="131"/>
      <c r="T17" s="132"/>
      <c r="U17" s="23"/>
      <c r="V17" s="24"/>
    </row>
    <row r="18" spans="2:20" ht="50.45" customHeight="1" thickBot="1" thickTop="1">
      <c r="B18" s="134" t="s">
        <v>29</v>
      </c>
      <c r="C18" s="134"/>
      <c r="D18" s="134"/>
      <c r="E18" s="134"/>
      <c r="F18" s="134"/>
      <c r="G18" s="134"/>
      <c r="H18" s="134"/>
      <c r="I18" s="25"/>
      <c r="L18" s="9"/>
      <c r="M18" s="9"/>
      <c r="N18" s="9"/>
      <c r="O18" s="26"/>
      <c r="P18" s="26"/>
      <c r="Q18" s="27">
        <f>SUM(P7:P15)</f>
        <v>38050</v>
      </c>
      <c r="R18" s="127">
        <f>SUM(S7:S15)</f>
        <v>0</v>
      </c>
      <c r="S18" s="128"/>
      <c r="T18" s="129"/>
    </row>
    <row r="19" spans="2:19" ht="15.75" thickTop="1">
      <c r="B19" s="126" t="s">
        <v>30</v>
      </c>
      <c r="C19" s="126"/>
      <c r="D19" s="126"/>
      <c r="E19" s="126"/>
      <c r="F19" s="126"/>
      <c r="G19" s="126"/>
      <c r="H19" s="11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8"/>
      <c r="C20" s="38"/>
      <c r="D20" s="38"/>
      <c r="E20" s="38"/>
      <c r="F20" s="38"/>
      <c r="G20" s="110"/>
      <c r="H20" s="11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8"/>
      <c r="C21" s="38"/>
      <c r="D21" s="38"/>
      <c r="E21" s="38"/>
      <c r="F21" s="38"/>
      <c r="G21" s="110"/>
      <c r="H21" s="11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8"/>
      <c r="C22" s="38"/>
      <c r="D22" s="38"/>
      <c r="E22" s="38"/>
      <c r="F22" s="38"/>
      <c r="G22" s="110"/>
      <c r="H22" s="11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110"/>
      <c r="H23" s="110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2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110"/>
      <c r="H25" s="11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110"/>
      <c r="H26" s="11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110"/>
      <c r="H27" s="11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110"/>
      <c r="H28" s="11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110"/>
      <c r="H29" s="11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110"/>
      <c r="H30" s="11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110"/>
      <c r="H31" s="11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110"/>
      <c r="H32" s="11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110"/>
      <c r="H33" s="11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110"/>
      <c r="H34" s="11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110"/>
      <c r="H35" s="11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110"/>
      <c r="H36" s="11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110"/>
      <c r="H37" s="11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110"/>
      <c r="H38" s="11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110"/>
      <c r="H39" s="11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110"/>
      <c r="H40" s="11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110"/>
      <c r="H41" s="11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110"/>
      <c r="H42" s="11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110"/>
      <c r="H43" s="11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110"/>
      <c r="H44" s="11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110"/>
      <c r="H45" s="11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110"/>
      <c r="H46" s="11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110"/>
      <c r="H47" s="11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110"/>
      <c r="H48" s="11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110"/>
      <c r="H49" s="11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110"/>
      <c r="H50" s="11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110"/>
      <c r="H51" s="11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110"/>
      <c r="H52" s="11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110"/>
      <c r="H53" s="11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110"/>
      <c r="H54" s="11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110"/>
      <c r="H55" s="11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110"/>
      <c r="H56" s="11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110"/>
      <c r="H57" s="11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110"/>
      <c r="H58" s="11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110"/>
      <c r="H59" s="11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110"/>
      <c r="H60" s="11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110"/>
      <c r="H61" s="11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110"/>
      <c r="H62" s="11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110"/>
      <c r="H63" s="11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110"/>
      <c r="H64" s="11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110"/>
      <c r="H65" s="11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110"/>
      <c r="H66" s="11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110"/>
      <c r="H67" s="11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110"/>
      <c r="H68" s="11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110"/>
      <c r="H69" s="11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110"/>
      <c r="H70" s="11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110"/>
      <c r="H71" s="11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110"/>
      <c r="H72" s="11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110"/>
      <c r="H73" s="11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110"/>
      <c r="H74" s="11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110"/>
      <c r="H75" s="11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110"/>
      <c r="H76" s="11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110"/>
      <c r="H77" s="11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110"/>
      <c r="H78" s="11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110"/>
      <c r="H79" s="11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110"/>
      <c r="H80" s="11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110"/>
      <c r="H81" s="11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110"/>
      <c r="H82" s="11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110"/>
      <c r="H83" s="11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110"/>
      <c r="H84" s="11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110"/>
      <c r="H85" s="11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110"/>
      <c r="H86" s="11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110"/>
      <c r="H87" s="11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110"/>
      <c r="H88" s="11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110"/>
      <c r="H89" s="11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110"/>
      <c r="H90" s="11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110"/>
      <c r="H91" s="11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110"/>
      <c r="H92" s="11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110"/>
      <c r="H93" s="11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110"/>
      <c r="H94" s="11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110"/>
      <c r="H95" s="11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110"/>
      <c r="H96" s="110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110"/>
      <c r="H97" s="110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110"/>
      <c r="H98" s="110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0"/>
      <c r="D99" s="28"/>
      <c r="E99" s="20"/>
      <c r="F99" s="20"/>
      <c r="G99" s="110"/>
      <c r="H99" s="110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0"/>
      <c r="D100" s="28"/>
      <c r="E100" s="20"/>
      <c r="F100" s="20"/>
      <c r="G100" s="110"/>
      <c r="H100" s="110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0"/>
      <c r="D101" s="28"/>
      <c r="E101" s="20"/>
      <c r="F101" s="20"/>
      <c r="G101" s="110"/>
      <c r="H101" s="110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0"/>
      <c r="D102" s="28"/>
      <c r="E102" s="20"/>
      <c r="F102" s="20"/>
      <c r="G102" s="110"/>
      <c r="H102" s="110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0"/>
      <c r="D103" s="28"/>
      <c r="E103" s="20"/>
      <c r="F103" s="20"/>
      <c r="G103" s="110"/>
      <c r="H103" s="110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0"/>
      <c r="D104" s="28"/>
      <c r="E104" s="20"/>
      <c r="F104" s="20"/>
      <c r="G104" s="110"/>
      <c r="H104" s="110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C20ANvfnZW7pbRUfIklr0fypSBKdvsTrcPXZuz70yX+oHzA8ckBtK9iMfaVyO6mRLsmLMW6i+kR/FsJLJLT2yQ==" saltValue="YPci7fuS1XXizDFZ/hnbmQ==" spinCount="100000" sheet="1" objects="1" scenarios="1"/>
  <mergeCells count="17">
    <mergeCell ref="B1:D1"/>
    <mergeCell ref="G5:H5"/>
    <mergeCell ref="G2:N3"/>
    <mergeCell ref="B19:G19"/>
    <mergeCell ref="R18:T18"/>
    <mergeCell ref="R17:T17"/>
    <mergeCell ref="B17:G17"/>
    <mergeCell ref="B18:H18"/>
    <mergeCell ref="I7:I12"/>
    <mergeCell ref="J7:J12"/>
    <mergeCell ref="K7:K12"/>
    <mergeCell ref="M7:M12"/>
    <mergeCell ref="N7:N12"/>
    <mergeCell ref="O7:O12"/>
    <mergeCell ref="V9:V12"/>
    <mergeCell ref="U7:U12"/>
    <mergeCell ref="L9:L12"/>
  </mergeCells>
  <conditionalFormatting sqref="B7:B15 D7:D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R7:R15 G7:H15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5">
    <cfRule type="notContainsBlanks" priority="69" dxfId="2">
      <formula>LEN(TRIM(G7))&gt;0</formula>
    </cfRule>
  </conditionalFormatting>
  <conditionalFormatting sqref="T7:T15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5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13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2023-11-22T10:22:07Z</cp:lastPrinted>
  <dcterms:created xsi:type="dcterms:W3CDTF">2014-03-05T12:43:32Z</dcterms:created>
  <dcterms:modified xsi:type="dcterms:W3CDTF">2023-11-22T11:09:48Z</dcterms:modified>
  <cp:category/>
  <cp:version/>
  <cp:contentType/>
  <cp:contentStatus/>
  <cp:revision>3</cp:revision>
</cp:coreProperties>
</file>