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8\1 výzva\"/>
    </mc:Choice>
  </mc:AlternateContent>
  <xr:revisionPtr revIDLastSave="0" documentId="13_ncr:1_{44C15344-4702-4603-86E6-37D6AF9875DD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2" i="1"/>
  <c r="P12" i="1"/>
  <c r="P13" i="1"/>
  <c r="T12" i="1"/>
  <c r="S13" i="1"/>
  <c r="T13" i="1"/>
  <c r="S8" i="1"/>
  <c r="T8" i="1"/>
  <c r="S9" i="1"/>
  <c r="T9" i="1"/>
  <c r="P8" i="1"/>
  <c r="P9" i="1"/>
  <c r="P10" i="1"/>
  <c r="P11" i="1"/>
  <c r="T11" i="1" l="1"/>
  <c r="T10" i="1"/>
  <c r="S7" i="1"/>
  <c r="R16" i="1" s="1"/>
  <c r="P7" i="1"/>
  <c r="Q16" i="1" s="1"/>
  <c r="T7" i="1" l="1"/>
</calcChain>
</file>

<file path=xl/sharedStrings.xml><?xml version="1.0" encoding="utf-8"?>
<sst xmlns="http://schemas.openxmlformats.org/spreadsheetml/2006/main" count="82" uniqueCount="64">
  <si>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</si>
  <si>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</si>
  <si>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</si>
  <si>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</si>
  <si>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</si>
  <si>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</si>
  <si>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</si>
  <si>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</si>
  <si>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</si>
  <si>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</si>
  <si>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</si>
  <si>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</si>
  <si>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</si>
  <si>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</si>
  <si>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</si>
  <si>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>30237135-4 - Karty pro síťová rozhraní</t>
  </si>
  <si>
    <t xml:space="preserve">30237410-6 - Počítačová myš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</si>
  <si>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</si>
  <si>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</si>
  <si>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</si>
  <si>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</si>
  <si>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</si>
  <si>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</si>
  <si>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</si>
  <si>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</si>
  <si>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</si>
  <si>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</si>
  <si>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</si>
  <si>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</si>
  <si>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</si>
  <si>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</si>
  <si>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</si>
  <si>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</si>
  <si>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</si>
  <si>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</si>
  <si>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</si>
  <si>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</si>
  <si>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Bc. Martin Šafránek,
Tel.: 37763 4792</t>
  </si>
  <si>
    <t>Teslova 9,
301 00 Plzeň,
Nové technologie – výzkumné centrum - Správa výzkumného centra,
budova F</t>
  </si>
  <si>
    <t xml:space="preserve">Příloha č. 2 Kupní smlouvy - technická specifikace
Výpočetní technika (III.) 138 - 2023 </t>
  </si>
  <si>
    <t>Samostatná faktura</t>
  </si>
  <si>
    <t>Monitor LCD 34"</t>
  </si>
  <si>
    <t>do 22.12.2023</t>
  </si>
  <si>
    <t>Záruka na zboží min. 36 měsíců.</t>
  </si>
  <si>
    <t>Velikost úhlopříčky 34".
Rozlišení min. Ultra Wide QHD (3440 × 1440 px).
Rozhraní HDMI a displayport.
Jas min. 300 cd/m2.
Typ panelu VA. 
Displayport a HDMI kabel musí byt součástí dodávky.
Min. 3 roky záruka.
Třída energetické účinnosti v rozpětí A až F.</t>
  </si>
  <si>
    <t>Baterie do notebooku Dell Lattitude E6520</t>
  </si>
  <si>
    <t>SSD disk M.2 PCIe, kapacita 1 TB</t>
  </si>
  <si>
    <t>Síťová karta 10 Gbit do 2U serveru</t>
  </si>
  <si>
    <t>Kabel metalický pro Ethernet 10 Gbit</t>
  </si>
  <si>
    <t>ANO</t>
  </si>
  <si>
    <t xml:space="preserve"> 	SGS-2022-023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</si>
  <si>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</si>
  <si>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Richard Matas, Ph.D.,
Tel.: 725 700 132,
37763 4705</t>
  </si>
  <si>
    <t>Teslova 1240/5b, 
301 00 Plzeň,
Nové technologie – výzkumné centrum - Modelování a simulace technických systémů,
místnost TC 207</t>
  </si>
  <si>
    <t>Baterie do notebooku Dell Lattitude E6520.</t>
  </si>
  <si>
    <t>SSD disk M.2 PCIe.
Kapacita min. 1 TB.
Rychlost čtení minimálně 4150 MB/s.
Rychlost zápisu minimálně 4150 MB/s.
Životnost minimálně 600TBW.
Kompatibilní s Dell Latitude 7480.</t>
  </si>
  <si>
    <t>Síťová karta 10 Gbit do 2U serveru, Ethernet síťová karta s rychlostí 10 Gbit, 1 nebo 2 konektory SFP+, připojení do serveru přes PCI Express, provedení "low profile".</t>
  </si>
  <si>
    <t>Kabel metalický pro Ethernet 10 Gbit, délka 3 m, konektory SFP+ - SFP+, Cisco kompatibilní.</t>
  </si>
  <si>
    <t>Vertikální ergonomická myš k PC</t>
  </si>
  <si>
    <t>Flash disk</t>
  </si>
  <si>
    <t>Mgr. Šárka Mudrová, 
Tel.: 37763 5603, 
725 807 715</t>
  </si>
  <si>
    <t>Univerzitní 14,
301 00 Plzeň, 
Fakulta strojní - Katedra tělesné výchovy a sportu,
budova tělocvičny UT</t>
  </si>
  <si>
    <t>Flash disk min. 128 GB, USB 3.2 Gen 1 (USB 3.0).
Konektor USB-A a USB-C.
Rychlost zápisu až 150 MB/s.
Rychlost čtení až 150 MB/s.
Možnost šifrování.
Kryté konektory - ideálně vysouvací (není podmínkou).</t>
  </si>
  <si>
    <r>
      <t>Bezdrátová, ergonimická, vertikální myš.
Připojení: bezdrátová technologie</t>
    </r>
    <r>
      <rPr>
        <sz val="11"/>
        <color theme="1"/>
        <rFont val="Calibri"/>
        <family val="2"/>
        <charset val="238"/>
        <scheme val="minor"/>
      </rPr>
      <t xml:space="preserve"> s dosahem až 10 metrů.
Rozhraní: bezdrátový USB přijímač a bluetooth, baterie 1x AA.
Pro praváky.
Velikost S/M - menší / střední dlaň.
Maximální citlivost DPI min. 4000, optické snímání, počet tlačítek 6 - kolečko uprostřed, dvě hlavní tlačítka, dvě boční pro pohodlné posouvání dokumentů či www stránek, tlačítko s nastavitelnou funkcí. 
Hmotnost max. 125 g.
Možnost propojení s více zařízeními najednou.
Tiché klikání.
Kompatibilní s různými operačními systémy.
</t>
    </r>
    <r>
      <rPr>
        <sz val="11"/>
        <color theme="1"/>
        <rFont val="Calibri"/>
        <family val="2"/>
        <charset val="238"/>
        <scheme val="minor"/>
      </rPr>
      <t>Barva se preferuje růžová / bílá (pořadí dle preferencí).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</si>
</sst>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164" fontId="0" fillId="0" borderId="0" xfId="0" applyNumberFormat="1"/>
    <xf numFmtId="0" fontId="16" fillId="2" borderId="12" xfId="0" applyFont="1" applyFill="1" applyBorder="1" applyAlignment="1">
      <alignment horizontal="center" vertical="center" textRotation="90" wrapText="1"/>
    </xf>
    <xf numFmtId="0" fontId="16" fillId="5" borderId="13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center" wrapText="1"/>
    </xf>
    <xf numFmtId="0" fontId="20" fillId="5" borderId="13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left" vertical="center" wrapText="1" inden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 inden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left" vertical="center" wrapText="1" indent="1"/>
    </xf>
    <xf numFmtId="0" fontId="2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2" fillId="6" borderId="27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27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Normal="100" workbookViewId="0">
      <selection activeCell="G7" sqref="G7:G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97.425781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1.85546875" customWidth="1"/>
    <col min="12" max="12" width="30.28515625" customWidth="1"/>
    <col min="13" max="13" width="25.5703125" customWidth="1"/>
    <col min="14" max="14" width="40.140625" style="4" customWidth="1"/>
    <col min="15" max="15" width="28.140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6.42578125" style="5" customWidth="1"/>
  </cols>
  <sheetData>
    <row r="1" spans="1:22" ht="40.9" customHeight="1" x14ac:dyDescent="0.25">
      <c r="B1" s="139" t="s">
        <v>39</v>
      </c>
      <c r="C1" s="140"/>
      <c r="D1" s="140"/>
      <c r="E1"/>
      <c r="G1" s="32"/>
      <c r="V1"/>
    </row>
    <row r="2" spans="1:22" ht="19.5" customHeight="1" x14ac:dyDescent="0.25">
      <c r="C2"/>
      <c r="D2" s="9"/>
      <c r="E2" s="10"/>
      <c r="G2" s="143"/>
      <c r="H2" s="144"/>
      <c r="I2" s="144"/>
      <c r="J2" s="144"/>
      <c r="K2" s="144"/>
      <c r="L2" s="144"/>
      <c r="M2" s="144"/>
      <c r="N2" s="14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5"/>
      <c r="E3" s="115"/>
      <c r="F3" s="115"/>
      <c r="G3" s="144"/>
      <c r="H3" s="144"/>
      <c r="I3" s="144"/>
      <c r="J3" s="144"/>
      <c r="K3" s="144"/>
      <c r="L3" s="144"/>
      <c r="M3" s="144"/>
      <c r="N3" s="14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5"/>
      <c r="E4" s="115"/>
      <c r="F4" s="115"/>
      <c r="G4" s="115"/>
      <c r="H4" s="11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41" t="s">
        <v>2</v>
      </c>
      <c r="H5" s="14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4" t="s">
        <v>3</v>
      </c>
      <c r="C6" s="35" t="s">
        <v>18</v>
      </c>
      <c r="D6" s="35" t="s">
        <v>4</v>
      </c>
      <c r="E6" s="35" t="s">
        <v>19</v>
      </c>
      <c r="F6" s="35" t="s">
        <v>20</v>
      </c>
      <c r="G6" s="36" t="s">
        <v>29</v>
      </c>
      <c r="H6" s="37" t="s">
        <v>30</v>
      </c>
      <c r="I6" s="38" t="s">
        <v>21</v>
      </c>
      <c r="J6" s="35" t="s">
        <v>22</v>
      </c>
      <c r="K6" s="35" t="s">
        <v>51</v>
      </c>
      <c r="L6" s="39" t="s">
        <v>23</v>
      </c>
      <c r="M6" s="40" t="s">
        <v>24</v>
      </c>
      <c r="N6" s="39" t="s">
        <v>25</v>
      </c>
      <c r="O6" s="35" t="s">
        <v>36</v>
      </c>
      <c r="P6" s="39" t="s">
        <v>26</v>
      </c>
      <c r="Q6" s="35" t="s">
        <v>5</v>
      </c>
      <c r="R6" s="41" t="s">
        <v>6</v>
      </c>
      <c r="S6" s="42" t="s">
        <v>7</v>
      </c>
      <c r="T6" s="42" t="s">
        <v>8</v>
      </c>
      <c r="U6" s="39" t="s">
        <v>27</v>
      </c>
      <c r="V6" s="39" t="s">
        <v>28</v>
      </c>
    </row>
    <row r="7" spans="1:22" ht="163.5" customHeight="1" thickBot="1" x14ac:dyDescent="0.3">
      <c r="A7" s="33"/>
      <c r="B7" s="75">
        <v>1</v>
      </c>
      <c r="C7" s="76" t="s">
        <v>41</v>
      </c>
      <c r="D7" s="77">
        <v>1</v>
      </c>
      <c r="E7" s="78" t="s">
        <v>34</v>
      </c>
      <c r="F7" s="79" t="s">
        <v>44</v>
      </c>
      <c r="G7" s="153"/>
      <c r="H7" s="153"/>
      <c r="I7" s="80" t="s">
        <v>40</v>
      </c>
      <c r="J7" s="81" t="s">
        <v>35</v>
      </c>
      <c r="K7" s="82"/>
      <c r="L7" s="83" t="s">
        <v>43</v>
      </c>
      <c r="M7" s="84" t="s">
        <v>37</v>
      </c>
      <c r="N7" s="84" t="s">
        <v>38</v>
      </c>
      <c r="O7" s="85" t="s">
        <v>42</v>
      </c>
      <c r="P7" s="86">
        <f>D7*Q7</f>
        <v>7000</v>
      </c>
      <c r="Q7" s="87">
        <v>7000</v>
      </c>
      <c r="R7" s="159"/>
      <c r="S7" s="88">
        <f>D7*R7</f>
        <v>0</v>
      </c>
      <c r="T7" s="89" t="str">
        <f t="shared" ref="T7" si="0">IF(ISNUMBER(R7), IF(R7&gt;Q7,"NEVYHOVUJE","VYHOVUJE")," ")</f>
        <v xml:space="preserve"> </v>
      </c>
      <c r="U7" s="90"/>
      <c r="V7" s="91" t="s">
        <v>11</v>
      </c>
    </row>
    <row r="8" spans="1:22" ht="51" customHeight="1" x14ac:dyDescent="0.25">
      <c r="A8" s="33"/>
      <c r="B8" s="64">
        <v>2</v>
      </c>
      <c r="C8" s="65" t="s">
        <v>45</v>
      </c>
      <c r="D8" s="66">
        <v>1</v>
      </c>
      <c r="E8" s="67" t="s">
        <v>34</v>
      </c>
      <c r="F8" s="68" t="s">
        <v>54</v>
      </c>
      <c r="G8" s="154"/>
      <c r="H8" s="69" t="s">
        <v>35</v>
      </c>
      <c r="I8" s="145" t="s">
        <v>40</v>
      </c>
      <c r="J8" s="147" t="s">
        <v>49</v>
      </c>
      <c r="K8" s="124" t="s">
        <v>50</v>
      </c>
      <c r="L8" s="126"/>
      <c r="M8" s="150" t="s">
        <v>52</v>
      </c>
      <c r="N8" s="150" t="s">
        <v>53</v>
      </c>
      <c r="O8" s="118" t="s">
        <v>42</v>
      </c>
      <c r="P8" s="70">
        <f>D8*Q8</f>
        <v>600</v>
      </c>
      <c r="Q8" s="71">
        <v>600</v>
      </c>
      <c r="R8" s="160"/>
      <c r="S8" s="72">
        <f>D8*R8</f>
        <v>0</v>
      </c>
      <c r="T8" s="73" t="str">
        <f t="shared" ref="T8:T11" si="1">IF(ISNUMBER(R8), IF(R8&gt;Q8,"NEVYHOVUJE","VYHOVUJE")," ")</f>
        <v xml:space="preserve"> </v>
      </c>
      <c r="U8" s="120"/>
      <c r="V8" s="74" t="s">
        <v>14</v>
      </c>
    </row>
    <row r="9" spans="1:22" ht="115.5" customHeight="1" x14ac:dyDescent="0.25">
      <c r="A9" s="33"/>
      <c r="B9" s="43">
        <v>3</v>
      </c>
      <c r="C9" s="44" t="s">
        <v>46</v>
      </c>
      <c r="D9" s="45">
        <v>1</v>
      </c>
      <c r="E9" s="46" t="s">
        <v>34</v>
      </c>
      <c r="F9" s="47" t="s">
        <v>55</v>
      </c>
      <c r="G9" s="155"/>
      <c r="H9" s="48" t="s">
        <v>35</v>
      </c>
      <c r="I9" s="146"/>
      <c r="J9" s="148"/>
      <c r="K9" s="149"/>
      <c r="L9" s="138"/>
      <c r="M9" s="151"/>
      <c r="N9" s="151"/>
      <c r="O9" s="152"/>
      <c r="P9" s="49">
        <f>D9*Q9</f>
        <v>1500</v>
      </c>
      <c r="Q9" s="50">
        <v>1500</v>
      </c>
      <c r="R9" s="161"/>
      <c r="S9" s="51">
        <f>D9*R9</f>
        <v>0</v>
      </c>
      <c r="T9" s="52" t="str">
        <f t="shared" si="1"/>
        <v xml:space="preserve"> </v>
      </c>
      <c r="U9" s="137"/>
      <c r="V9" s="53" t="s">
        <v>12</v>
      </c>
    </row>
    <row r="10" spans="1:22" ht="57" customHeight="1" x14ac:dyDescent="0.25">
      <c r="A10" s="33"/>
      <c r="B10" s="43">
        <v>4</v>
      </c>
      <c r="C10" s="44" t="s">
        <v>47</v>
      </c>
      <c r="D10" s="45">
        <v>1</v>
      </c>
      <c r="E10" s="46" t="s">
        <v>34</v>
      </c>
      <c r="F10" s="47" t="s">
        <v>56</v>
      </c>
      <c r="G10" s="155"/>
      <c r="H10" s="48" t="s">
        <v>35</v>
      </c>
      <c r="I10" s="146"/>
      <c r="J10" s="148"/>
      <c r="K10" s="149"/>
      <c r="L10" s="138"/>
      <c r="M10" s="151"/>
      <c r="N10" s="151"/>
      <c r="O10" s="152"/>
      <c r="P10" s="49">
        <f>D10*Q10</f>
        <v>5000</v>
      </c>
      <c r="Q10" s="50">
        <v>5000</v>
      </c>
      <c r="R10" s="161"/>
      <c r="S10" s="51">
        <f>D10*R10</f>
        <v>0</v>
      </c>
      <c r="T10" s="52" t="str">
        <f t="shared" si="1"/>
        <v xml:space="preserve"> </v>
      </c>
      <c r="U10" s="137"/>
      <c r="V10" s="53" t="s">
        <v>15</v>
      </c>
    </row>
    <row r="11" spans="1:22" ht="52.5" customHeight="1" thickBot="1" x14ac:dyDescent="0.3">
      <c r="A11" s="33"/>
      <c r="B11" s="92">
        <v>5</v>
      </c>
      <c r="C11" s="93" t="s">
        <v>48</v>
      </c>
      <c r="D11" s="94">
        <v>1</v>
      </c>
      <c r="E11" s="95" t="s">
        <v>34</v>
      </c>
      <c r="F11" s="96" t="s">
        <v>57</v>
      </c>
      <c r="G11" s="156"/>
      <c r="H11" s="97" t="s">
        <v>35</v>
      </c>
      <c r="I11" s="146"/>
      <c r="J11" s="148"/>
      <c r="K11" s="149"/>
      <c r="L11" s="138"/>
      <c r="M11" s="151"/>
      <c r="N11" s="151"/>
      <c r="O11" s="152"/>
      <c r="P11" s="98">
        <f>D11*Q11</f>
        <v>600</v>
      </c>
      <c r="Q11" s="99">
        <v>600</v>
      </c>
      <c r="R11" s="162"/>
      <c r="S11" s="100">
        <f>D11*R11</f>
        <v>0</v>
      </c>
      <c r="T11" s="101" t="str">
        <f t="shared" si="1"/>
        <v xml:space="preserve"> </v>
      </c>
      <c r="U11" s="137"/>
      <c r="V11" s="102" t="s">
        <v>17</v>
      </c>
    </row>
    <row r="12" spans="1:22" ht="241.5" customHeight="1" x14ac:dyDescent="0.25">
      <c r="A12" s="33"/>
      <c r="B12" s="103">
        <v>6</v>
      </c>
      <c r="C12" s="104" t="s">
        <v>58</v>
      </c>
      <c r="D12" s="105">
        <v>1</v>
      </c>
      <c r="E12" s="106" t="s">
        <v>34</v>
      </c>
      <c r="F12" s="114" t="s">
        <v>63</v>
      </c>
      <c r="G12" s="157"/>
      <c r="H12" s="107" t="s">
        <v>35</v>
      </c>
      <c r="I12" s="116" t="s">
        <v>40</v>
      </c>
      <c r="J12" s="116" t="s">
        <v>35</v>
      </c>
      <c r="K12" s="124"/>
      <c r="L12" s="126"/>
      <c r="M12" s="122" t="s">
        <v>60</v>
      </c>
      <c r="N12" s="122" t="s">
        <v>61</v>
      </c>
      <c r="O12" s="118" t="s">
        <v>42</v>
      </c>
      <c r="P12" s="108">
        <f>D12*Q12</f>
        <v>1350</v>
      </c>
      <c r="Q12" s="109">
        <v>1350</v>
      </c>
      <c r="R12" s="163"/>
      <c r="S12" s="110">
        <f>D12*R12</f>
        <v>0</v>
      </c>
      <c r="T12" s="111" t="str">
        <f t="shared" ref="T12:T13" si="2">IF(ISNUMBER(R12), IF(R12&gt;Q12,"NEVYHOVUJE","VYHOVUJE")," ")</f>
        <v xml:space="preserve"> </v>
      </c>
      <c r="U12" s="120"/>
      <c r="V12" s="112" t="s">
        <v>16</v>
      </c>
    </row>
    <row r="13" spans="1:22" ht="129.75" customHeight="1" thickBot="1" x14ac:dyDescent="0.3">
      <c r="A13" s="33"/>
      <c r="B13" s="54">
        <v>7</v>
      </c>
      <c r="C13" s="55" t="s">
        <v>59</v>
      </c>
      <c r="D13" s="56">
        <v>7</v>
      </c>
      <c r="E13" s="57" t="s">
        <v>34</v>
      </c>
      <c r="F13" s="113" t="s">
        <v>62</v>
      </c>
      <c r="G13" s="158"/>
      <c r="H13" s="58" t="s">
        <v>35</v>
      </c>
      <c r="I13" s="117"/>
      <c r="J13" s="117"/>
      <c r="K13" s="125"/>
      <c r="L13" s="127"/>
      <c r="M13" s="123"/>
      <c r="N13" s="123"/>
      <c r="O13" s="119"/>
      <c r="P13" s="59">
        <f>D13*Q13</f>
        <v>3150</v>
      </c>
      <c r="Q13" s="60">
        <v>450</v>
      </c>
      <c r="R13" s="164"/>
      <c r="S13" s="61">
        <f>D13*R13</f>
        <v>0</v>
      </c>
      <c r="T13" s="62" t="str">
        <f t="shared" si="2"/>
        <v xml:space="preserve"> </v>
      </c>
      <c r="U13" s="121"/>
      <c r="V13" s="63" t="s">
        <v>13</v>
      </c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35" t="s">
        <v>33</v>
      </c>
      <c r="C15" s="135"/>
      <c r="D15" s="135"/>
      <c r="E15" s="135"/>
      <c r="F15" s="135"/>
      <c r="G15" s="135"/>
      <c r="H15" s="31"/>
      <c r="I15" s="31"/>
      <c r="J15" s="20"/>
      <c r="K15" s="20"/>
      <c r="L15" s="6"/>
      <c r="M15" s="6"/>
      <c r="N15" s="6"/>
      <c r="O15" s="21"/>
      <c r="P15" s="21"/>
      <c r="Q15" s="22" t="s">
        <v>9</v>
      </c>
      <c r="R15" s="132" t="s">
        <v>10</v>
      </c>
      <c r="S15" s="133"/>
      <c r="T15" s="134"/>
      <c r="U15" s="23"/>
      <c r="V15" s="24"/>
    </row>
    <row r="16" spans="1:22" ht="50.45" customHeight="1" thickTop="1" thickBot="1" x14ac:dyDescent="0.3">
      <c r="B16" s="136" t="s">
        <v>31</v>
      </c>
      <c r="C16" s="136"/>
      <c r="D16" s="136"/>
      <c r="E16" s="136"/>
      <c r="F16" s="136"/>
      <c r="G16" s="136"/>
      <c r="H16" s="136"/>
      <c r="I16" s="25"/>
      <c r="L16" s="9"/>
      <c r="M16" s="9"/>
      <c r="N16" s="9"/>
      <c r="O16" s="26"/>
      <c r="P16" s="26"/>
      <c r="Q16" s="27">
        <f>SUM(P7:P13)</f>
        <v>19200</v>
      </c>
      <c r="R16" s="129">
        <f>SUM(S7:S13)</f>
        <v>0</v>
      </c>
      <c r="S16" s="130"/>
      <c r="T16" s="131"/>
    </row>
    <row r="17" spans="2:19" ht="15.75" thickTop="1" x14ac:dyDescent="0.25">
      <c r="B17" s="128" t="s">
        <v>32</v>
      </c>
      <c r="C17" s="128"/>
      <c r="D17" s="128"/>
      <c r="E17" s="128"/>
      <c r="F17" s="128"/>
      <c r="G17" s="128"/>
      <c r="H17" s="115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0"/>
      <c r="C18" s="30"/>
      <c r="D18" s="30"/>
      <c r="E18" s="30"/>
      <c r="F18" s="30"/>
      <c r="G18" s="115"/>
      <c r="H18" s="11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0"/>
      <c r="C19" s="30"/>
      <c r="D19" s="30"/>
      <c r="E19" s="30"/>
      <c r="F19" s="30"/>
      <c r="G19" s="115"/>
      <c r="H19" s="11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0"/>
      <c r="C20" s="30"/>
      <c r="D20" s="30"/>
      <c r="E20" s="30"/>
      <c r="F20" s="30"/>
      <c r="G20" s="115"/>
      <c r="H20" s="11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0"/>
      <c r="D21" s="28"/>
      <c r="E21" s="20"/>
      <c r="F21" s="20"/>
      <c r="G21" s="115"/>
      <c r="H21" s="11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2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0"/>
      <c r="D23" s="28"/>
      <c r="E23" s="20"/>
      <c r="F23" s="20"/>
      <c r="G23" s="115"/>
      <c r="H23" s="11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0"/>
      <c r="D24" s="28"/>
      <c r="E24" s="20"/>
      <c r="F24" s="20"/>
      <c r="G24" s="115"/>
      <c r="H24" s="11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0"/>
      <c r="D25" s="28"/>
      <c r="E25" s="20"/>
      <c r="F25" s="20"/>
      <c r="G25" s="115"/>
      <c r="H25" s="11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0"/>
      <c r="D26" s="28"/>
      <c r="E26" s="20"/>
      <c r="F26" s="20"/>
      <c r="G26" s="115"/>
      <c r="H26" s="11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0"/>
      <c r="D27" s="28"/>
      <c r="E27" s="20"/>
      <c r="F27" s="20"/>
      <c r="G27" s="115"/>
      <c r="H27" s="11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0"/>
      <c r="D28" s="28"/>
      <c r="E28" s="20"/>
      <c r="F28" s="20"/>
      <c r="G28" s="115"/>
      <c r="H28" s="11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0"/>
      <c r="D29" s="28"/>
      <c r="E29" s="20"/>
      <c r="F29" s="20"/>
      <c r="G29" s="115"/>
      <c r="H29" s="11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0"/>
      <c r="D30" s="28"/>
      <c r="E30" s="20"/>
      <c r="F30" s="20"/>
      <c r="G30" s="115"/>
      <c r="H30" s="11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0"/>
      <c r="D31" s="28"/>
      <c r="E31" s="20"/>
      <c r="F31" s="20"/>
      <c r="G31" s="115"/>
      <c r="H31" s="11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0"/>
      <c r="D32" s="28"/>
      <c r="E32" s="20"/>
      <c r="F32" s="20"/>
      <c r="G32" s="115"/>
      <c r="H32" s="11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115"/>
      <c r="H33" s="11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115"/>
      <c r="H34" s="11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115"/>
      <c r="H35" s="11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115"/>
      <c r="H36" s="11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115"/>
      <c r="H37" s="11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115"/>
      <c r="H38" s="11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115"/>
      <c r="H39" s="11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115"/>
      <c r="H40" s="11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115"/>
      <c r="H41" s="11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115"/>
      <c r="H42" s="11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115"/>
      <c r="H43" s="11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115"/>
      <c r="H44" s="11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115"/>
      <c r="H45" s="11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115"/>
      <c r="H46" s="11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115"/>
      <c r="H47" s="11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115"/>
      <c r="H48" s="11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115"/>
      <c r="H49" s="11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115"/>
      <c r="H50" s="11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115"/>
      <c r="H51" s="11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115"/>
      <c r="H52" s="11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115"/>
      <c r="H53" s="11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115"/>
      <c r="H54" s="11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115"/>
      <c r="H55" s="11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115"/>
      <c r="H56" s="11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115"/>
      <c r="H57" s="11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115"/>
      <c r="H58" s="11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115"/>
      <c r="H59" s="11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115"/>
      <c r="H60" s="11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115"/>
      <c r="H61" s="11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115"/>
      <c r="H62" s="11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115"/>
      <c r="H63" s="11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115"/>
      <c r="H64" s="11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115"/>
      <c r="H65" s="11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115"/>
      <c r="H66" s="11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115"/>
      <c r="H67" s="11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115"/>
      <c r="H68" s="11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115"/>
      <c r="H69" s="11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115"/>
      <c r="H70" s="11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115"/>
      <c r="H71" s="11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115"/>
      <c r="H72" s="11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115"/>
      <c r="H73" s="11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115"/>
      <c r="H74" s="11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115"/>
      <c r="H75" s="11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115"/>
      <c r="H76" s="11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115"/>
      <c r="H77" s="11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115"/>
      <c r="H78" s="11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115"/>
      <c r="H79" s="11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115"/>
      <c r="H80" s="11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115"/>
      <c r="H81" s="11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115"/>
      <c r="H82" s="11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115"/>
      <c r="H83" s="11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115"/>
      <c r="H84" s="11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115"/>
      <c r="H85" s="11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115"/>
      <c r="H86" s="11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115"/>
      <c r="H87" s="11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115"/>
      <c r="H88" s="11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115"/>
      <c r="H89" s="11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115"/>
      <c r="H90" s="11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115"/>
      <c r="H91" s="11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115"/>
      <c r="H92" s="11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115"/>
      <c r="H93" s="11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115"/>
      <c r="H94" s="11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115"/>
      <c r="H95" s="11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115"/>
      <c r="H96" s="11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115"/>
      <c r="H97" s="11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115"/>
      <c r="H98" s="11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0"/>
      <c r="D99" s="28"/>
      <c r="E99" s="20"/>
      <c r="F99" s="20"/>
      <c r="G99" s="115"/>
      <c r="H99" s="11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0"/>
      <c r="D100" s="28"/>
      <c r="E100" s="20"/>
      <c r="F100" s="20"/>
      <c r="G100" s="115"/>
      <c r="H100" s="11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0"/>
      <c r="D101" s="28"/>
      <c r="E101" s="20"/>
      <c r="F101" s="20"/>
      <c r="G101" s="115"/>
      <c r="H101" s="11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0"/>
      <c r="D102" s="28"/>
      <c r="E102" s="20"/>
      <c r="F102" s="20"/>
      <c r="G102" s="115"/>
      <c r="H102" s="115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r/kfDxRuND/lCavpE0Q9+NMKlo9KYHVUE+u1iPu0rdnVIoz9QTgZelGdyWFjmkPlIottZXyrnlIMkZPL2UXwag==" saltValue="owX+qqyjvsmxJBvI1d2CXw==" spinCount="100000" sheet="1" objects="1" scenarios="1"/>
  <mergeCells count="24">
    <mergeCell ref="U8:U11"/>
    <mergeCell ref="L8:L11"/>
    <mergeCell ref="B1:D1"/>
    <mergeCell ref="G5:H5"/>
    <mergeCell ref="G2:N3"/>
    <mergeCell ref="I8:I11"/>
    <mergeCell ref="J8:J11"/>
    <mergeCell ref="K8:K11"/>
    <mergeCell ref="M8:M11"/>
    <mergeCell ref="N8:N11"/>
    <mergeCell ref="O8:O11"/>
    <mergeCell ref="B17:G17"/>
    <mergeCell ref="R16:T16"/>
    <mergeCell ref="R15:T15"/>
    <mergeCell ref="B15:G15"/>
    <mergeCell ref="B16:H16"/>
    <mergeCell ref="I12:I13"/>
    <mergeCell ref="J12:J13"/>
    <mergeCell ref="O12:O13"/>
    <mergeCell ref="U12:U13"/>
    <mergeCell ref="M12:M13"/>
    <mergeCell ref="N12:N13"/>
    <mergeCell ref="K12:K13"/>
    <mergeCell ref="L12:L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R7:R13 G7:H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:J8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2023-11-06T09:52:34Z</cp:lastPrinted>
  <dcterms:created xsi:type="dcterms:W3CDTF">2014-03-05T12:43:32Z</dcterms:created>
  <dcterms:modified xsi:type="dcterms:W3CDTF">2023-11-06T12:01:18Z</dcterms:modified>
</cp:coreProperties>
</file>